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9" activeTab="9"/>
  </bookViews>
  <sheets>
    <sheet name="UtilizzoRisAmm" sheetId="1" state="hidden" r:id="rId1"/>
    <sheet name="FPVAnno-4" sheetId="2" state="hidden" r:id="rId2"/>
    <sheet name="FPVAnno-3" sheetId="3" state="hidden" r:id="rId3"/>
    <sheet name="FPVAnno-2" sheetId="4" state="hidden" r:id="rId4"/>
    <sheet name="FPVAnno-1" sheetId="5" state="hidden" r:id="rId5"/>
    <sheet name="FPVAnno" sheetId="6" state="hidden" r:id="rId6"/>
    <sheet name="FPVRiepilogo" sheetId="7" state="hidden" r:id="rId7"/>
    <sheet name="AndamentoRiscossioni" sheetId="8" state="hidden" r:id="rId8"/>
    <sheet name="AndamentoRiscossioniRiepilogo" sheetId="9" state="hidden" r:id="rId9"/>
    <sheet name="AnzianitaResidui" sheetId="10" r:id="rId10"/>
    <sheet name="Evasione" sheetId="11" state="hidden" r:id="rId11"/>
    <sheet name="EvasioneRiepilogo" sheetId="12" state="hidden" r:id="rId12"/>
  </sheets>
  <definedNames>
    <definedName name="_xlfn.SUMIFS" hidden="1">#NAME?</definedName>
    <definedName name="_xlnm.Print_Area" localSheetId="7">'AndamentoRiscossioni'!$A$1:$DF$9</definedName>
    <definedName name="_xlnm.Print_Area" localSheetId="8">'AndamentoRiscossioniRiepilogo'!$A$1:$Q$29</definedName>
    <definedName name="_xlnm.Print_Area" localSheetId="9">'AnzianitaResidui'!$A$1:$H$40</definedName>
    <definedName name="_xlnm.Print_Area" localSheetId="10">'Evasione'!$A$1:$X$9</definedName>
    <definedName name="_xlnm.Print_Area" localSheetId="11">'EvasioneRiepilogo'!$A$1:$L$14</definedName>
    <definedName name="_xlnm.Print_Area" localSheetId="5">'FPVAnno'!$A$1:$F$24</definedName>
    <definedName name="_xlnm.Print_Area" localSheetId="4">'FPVAnno-1'!$A$1:$F$24</definedName>
    <definedName name="_xlnm.Print_Area" localSheetId="3">'FPVAnno-2'!$A$1:$F$24</definedName>
    <definedName name="_xlnm.Print_Area" localSheetId="2">'FPVAnno-3'!$A$1:$F$24</definedName>
    <definedName name="_xlnm.Print_Area" localSheetId="1">'FPVAnno-4'!$A$1:$F$25</definedName>
    <definedName name="_xlnm.Print_Area" localSheetId="6">'FPVRiepilogo'!$A$1:$P$24</definedName>
    <definedName name="_xlnm.Print_Area" localSheetId="0">'UtilizzoRisAmm'!$A$1:$H$53</definedName>
  </definedNames>
  <calcPr fullCalcOnLoad="1"/>
</workbook>
</file>

<file path=xl/sharedStrings.xml><?xml version="1.0" encoding="utf-8"?>
<sst xmlns="http://schemas.openxmlformats.org/spreadsheetml/2006/main" count="609" uniqueCount="326">
  <si>
    <t>Residui</t>
  </si>
  <si>
    <t>Totale</t>
  </si>
  <si>
    <t>Esercizi 
Precedenti</t>
  </si>
  <si>
    <t>PARTE CORRENTE:</t>
  </si>
  <si>
    <t>Economia</t>
  </si>
  <si>
    <t>Impegno</t>
  </si>
  <si>
    <t>Creditore</t>
  </si>
  <si>
    <t>Importo</t>
  </si>
  <si>
    <t>Descrizione</t>
  </si>
  <si>
    <t>Tipologia</t>
  </si>
  <si>
    <t>TOT1</t>
  </si>
  <si>
    <t>TOT2</t>
  </si>
  <si>
    <t>TOT3</t>
  </si>
  <si>
    <t>TOT4</t>
  </si>
  <si>
    <t>TOT5</t>
  </si>
  <si>
    <t>TOT6</t>
  </si>
  <si>
    <t>TOTALI</t>
  </si>
  <si>
    <t>TOTALE:</t>
  </si>
  <si>
    <t>PARTE CAPITALE:</t>
  </si>
  <si>
    <t>2013*</t>
  </si>
  <si>
    <t>2014*</t>
  </si>
  <si>
    <t>Fondo pluriennale vincolato corrente accantonamento al 31.12</t>
  </si>
  <si>
    <t>- di cui FPV alimentato da entrate vincolate accertate in c/competenza</t>
  </si>
  <si>
    <t>- di cui FPV alimentato da entrate vincolate accertate in anni precedenti</t>
  </si>
  <si>
    <t>- di cui FPV alimentato da entrate libere accertate in anni precedenti per finanziare i soli casi ammessi dal principio contabile</t>
  </si>
  <si>
    <t>- di cui FPV da riaccertamento straordinario</t>
  </si>
  <si>
    <t>Fondo pluriennale vincolato c/capitale accantonamento al 31.12</t>
  </si>
  <si>
    <t>- di cui FPV alimentato da entrate vincolate e destinate investimenti accertate in anni precedenti</t>
  </si>
  <si>
    <t>ANDAMENTO RISCOSSIONI: DA COMPILARE MANUALMENTE, SELEZIONARE LA TIPOLOGIA DEL CAPITOLO (SOLO SE RIENTRA TRA QUELLE ELENCATE)</t>
  </si>
  <si>
    <t>Selezionare la TIPOLOGIA dal capitolo (solo se rientra tra le possibilità elencate, lasciare senza tipologia gli altri capitoli)</t>
  </si>
  <si>
    <t>Capitolo</t>
  </si>
  <si>
    <t>Codice</t>
  </si>
  <si>
    <t>Riscossioni anni prec.</t>
  </si>
  <si>
    <t>Riscossioni 2013</t>
  </si>
  <si>
    <t>Riscossioni 2014</t>
  </si>
  <si>
    <t>Riscossioni 2015</t>
  </si>
  <si>
    <t>Riscossioni 2016</t>
  </si>
  <si>
    <t>Residui al 31/12/2016</t>
  </si>
  <si>
    <t>Residui anni prec.</t>
  </si>
  <si>
    <t>Residui 2013</t>
  </si>
  <si>
    <t>Residui 2014</t>
  </si>
  <si>
    <t>Residui 2015</t>
  </si>
  <si>
    <t>Residui 2016</t>
  </si>
  <si>
    <t>TOT 1 ris anni prec</t>
  </si>
  <si>
    <t>TOT 1 ris anno-4</t>
  </si>
  <si>
    <t>TOT 1 ris anno-3</t>
  </si>
  <si>
    <t>TOT 1 ris anno-2</t>
  </si>
  <si>
    <t>TOT 1 ris anno-1</t>
  </si>
  <si>
    <t>TOT 1 ris anno</t>
  </si>
  <si>
    <t>TOT 2 ris anni prec</t>
  </si>
  <si>
    <t>TOT 2 ris anno-4</t>
  </si>
  <si>
    <t>TOT 2 ris anno-3</t>
  </si>
  <si>
    <t>TOT 2 ris anno-2</t>
  </si>
  <si>
    <t>TOT 2 ris anno-1</t>
  </si>
  <si>
    <t>TOT 2 ris anno</t>
  </si>
  <si>
    <t>TOT 3 ris anni prec</t>
  </si>
  <si>
    <t>TOT 3 ris anno-4</t>
  </si>
  <si>
    <t>TOT 3 ris anno-3</t>
  </si>
  <si>
    <t>TOT 3 ris anno-2</t>
  </si>
  <si>
    <t>TOT 3 ris anno-1</t>
  </si>
  <si>
    <t>TOT 3 ris anno</t>
  </si>
  <si>
    <t>TOT 4 ris anni prec</t>
  </si>
  <si>
    <t>TOT 4 ris anno-4</t>
  </si>
  <si>
    <t>TOT 4 ris anno-3</t>
  </si>
  <si>
    <t>TOT 4 ris anno-2</t>
  </si>
  <si>
    <t>TOT 4 ris anno-1</t>
  </si>
  <si>
    <t>TOT 4 ris anno</t>
  </si>
  <si>
    <t>TOT 5 ris anni prec</t>
  </si>
  <si>
    <t>TOT 5 ris anno-4</t>
  </si>
  <si>
    <t>TOT 5 ris anno-3</t>
  </si>
  <si>
    <t>TOT 5 ris anno-2</t>
  </si>
  <si>
    <t>TOT 5 ris anno-1</t>
  </si>
  <si>
    <t>TOT 5 ris anno</t>
  </si>
  <si>
    <t>TOT 6 ris anni prec</t>
  </si>
  <si>
    <t>TOT 6 ris anno-4</t>
  </si>
  <si>
    <t>TOT 6 ris anno-3</t>
  </si>
  <si>
    <t>TOT 6 ris anno-2</t>
  </si>
  <si>
    <t>TOT 6 ris anno-1</t>
  </si>
  <si>
    <t>TOT 6 ris anno</t>
  </si>
  <si>
    <t>TOT 7 ris anni prec</t>
  </si>
  <si>
    <t>TOT 7 ris anno-4</t>
  </si>
  <si>
    <t>TOT 7 ris anno-3</t>
  </si>
  <si>
    <t>TOT 7 ris anno-2</t>
  </si>
  <si>
    <t>TOT 7 ris anno-1</t>
  </si>
  <si>
    <t>TOT 7 ris anno</t>
  </si>
  <si>
    <t>TOT 1 RES anni prec</t>
  </si>
  <si>
    <t>TOT 1 RES anno-4</t>
  </si>
  <si>
    <t>TOT 1 RES anno-3</t>
  </si>
  <si>
    <t>TOT 1 RES anno-2</t>
  </si>
  <si>
    <t>TOT 1 RES anno-1</t>
  </si>
  <si>
    <t>TOT 1 RES anno</t>
  </si>
  <si>
    <t>TOT 2 RES anni prec</t>
  </si>
  <si>
    <t>TOT 2 RES anno-4</t>
  </si>
  <si>
    <t>TOT 2 RES anno-3</t>
  </si>
  <si>
    <t>TOT 2 RES anno-2</t>
  </si>
  <si>
    <t>TOT 2 RES anno-1</t>
  </si>
  <si>
    <t>TOT 2 RES anno</t>
  </si>
  <si>
    <t>TOT 3 RES anni prec</t>
  </si>
  <si>
    <t>TOT 3 RES anno-4</t>
  </si>
  <si>
    <t>TOT 3 RES anno-3</t>
  </si>
  <si>
    <t>TOT 3 RES anno-2</t>
  </si>
  <si>
    <t>TOT 3 RES anno-1</t>
  </si>
  <si>
    <t>TOT 3 RES anno</t>
  </si>
  <si>
    <t>TOT 4 RES anni prec</t>
  </si>
  <si>
    <t>TOT 4 RES anno-4</t>
  </si>
  <si>
    <t>TOT 4 RES anno-3</t>
  </si>
  <si>
    <t>TOT 4 RES anno-2</t>
  </si>
  <si>
    <t>TOT 4 RES anno-1</t>
  </si>
  <si>
    <t>TOT 4 RES anno</t>
  </si>
  <si>
    <t>TOT 5 RES anni prec</t>
  </si>
  <si>
    <t>TOT 5 RES anno-4</t>
  </si>
  <si>
    <t>TOT 5 RES anno-3</t>
  </si>
  <si>
    <t>TOT 5 RES anno-2</t>
  </si>
  <si>
    <t>TOT 5 RES anno-1</t>
  </si>
  <si>
    <t>TOT 5 RES anno</t>
  </si>
  <si>
    <t>TOT 6 RES anni prec</t>
  </si>
  <si>
    <t>TOT 6 RES anno-4</t>
  </si>
  <si>
    <t>TOT 6 RES anno-3</t>
  </si>
  <si>
    <t>TOT 6 RES anno-2</t>
  </si>
  <si>
    <t>TOT 6 RES anno-1</t>
  </si>
  <si>
    <t>TOT 6 RES anno</t>
  </si>
  <si>
    <t>TOT 7 RES anni prec</t>
  </si>
  <si>
    <t>TOT 7 RES anno-4</t>
  </si>
  <si>
    <t>TOT 7 RES anno-3</t>
  </si>
  <si>
    <t>TOT 7 RES anno-2</t>
  </si>
  <si>
    <t>TOT 7 RES anno-1</t>
  </si>
  <si>
    <t>TOT 7 RES anno</t>
  </si>
  <si>
    <t>TOT 1 RES Finali</t>
  </si>
  <si>
    <t>TOT 2 RES Finali</t>
  </si>
  <si>
    <t>TOT 3 RES Finali</t>
  </si>
  <si>
    <t>TOT 4 RES Finali</t>
  </si>
  <si>
    <t>TOT 5 RES Finali</t>
  </si>
  <si>
    <t>TOT 6 RES Finali</t>
  </si>
  <si>
    <t>TOT 7 RES Finali</t>
  </si>
  <si>
    <t>ATTENZIONE: Compilare i fogli precedenti dell'andamento della riscossione per avere la proposta dei dati riportati in questa tabella.</t>
  </si>
  <si>
    <t>Residui attivi</t>
  </si>
  <si>
    <t>IMU</t>
  </si>
  <si>
    <t>Residui iniziali</t>
  </si>
  <si>
    <t>Riscosso c/residui al 31/12</t>
  </si>
  <si>
    <t>Percentuale di riscossione</t>
  </si>
  <si>
    <t>Tarsu - Tia - Tari</t>
  </si>
  <si>
    <t>Sanzioni per violazioni codice della strada</t>
  </si>
  <si>
    <t>Fitti attivi e canoni patrimoniali</t>
  </si>
  <si>
    <t>Proventi acquedotto</t>
  </si>
  <si>
    <t>Proventi da permesso da costruire</t>
  </si>
  <si>
    <t>Proventi canoni depurazione</t>
  </si>
  <si>
    <t>- di cui FPV alimentato da entrate vincolate e destinate investimenti accertate in c/competenza</t>
  </si>
  <si>
    <t>Entrate vincolate competenza (1):</t>
  </si>
  <si>
    <t>Entrate libere comp. per finanziare personale e incarichi legali (2):</t>
  </si>
  <si>
    <t>Entrate libere comp. per finanziare casi punto 5.4a p.c. 4/2 (3):</t>
  </si>
  <si>
    <t xml:space="preserve">Entrate vincolate anni precedenti (4):  </t>
  </si>
  <si>
    <t>Entrate libere anni precedenti (5):</t>
  </si>
  <si>
    <t>da Riaccertamento straordinario (6):</t>
  </si>
  <si>
    <t>(1) FPV alimentato da entrate vincolate accertate in c/competenza</t>
  </si>
  <si>
    <t>(2) FPV alimentato da entrate libere accertate in c/competenza per finanziare i soli casi ammessi dal principio contabile (premialità e trattamento accessorio reimputato su anno successivo; incarichi legali esterni su contenziosi ultrannuali)</t>
  </si>
  <si>
    <t>(3)FPV alimentato da entrate libere accertate in c/competenza per finanziare i  casi di cui al punto 5.4a del principio contabile 4/2 (impossibilità di svolgimento della prestazione per fatto sopravvenuto, da dimostrare nella relazione al rendiconto e da determinare solo in occasione del riaccertamento ordinario</t>
  </si>
  <si>
    <t>(4) FPV alimentato da entrate vincolate accertate in anni precedenti</t>
  </si>
  <si>
    <t>(5) FPV alimentato da entrate libere accertate in anni precedenti per finanziare i soli casi ammessi dal principio contabile</t>
  </si>
  <si>
    <t>(6) FPV da riaccertamento straordinario</t>
  </si>
  <si>
    <t>Entrate vincolate investimenti competenza (7):</t>
  </si>
  <si>
    <t>Entrate vincolate investimenti anni precedenti (8):</t>
  </si>
  <si>
    <t>da Riaccertamento straordinario (9):</t>
  </si>
  <si>
    <t>(7) FPV alimentato da entrate vincolate e destinate investimenti accertate in c/competenza</t>
  </si>
  <si>
    <t>(8) FPV alimentato da entrate vincolate e destinate investimenti accertate in anni precedenti</t>
  </si>
  <si>
    <t>(9) FPV da riaccertamento straordinario</t>
  </si>
  <si>
    <t xml:space="preserve">Entrate vincolate anni precedenti (4): </t>
  </si>
  <si>
    <t>TOT 1 F.C.D.E.</t>
  </si>
  <si>
    <t>TOT 2 F.C.D.E.</t>
  </si>
  <si>
    <t>TOT 3 F.C.D.E.</t>
  </si>
  <si>
    <t>TOT 4 F.C.D.E.</t>
  </si>
  <si>
    <t>TOT 5 F.C.D.E.</t>
  </si>
  <si>
    <t>TOT 6 F.C.D.E.</t>
  </si>
  <si>
    <t>TOT 7 F.C.D.E.</t>
  </si>
  <si>
    <t>Stampe di supporto per il Questionario Rendiconto 2017</t>
  </si>
  <si>
    <t>Parte II) SEZIONE I - DATI CONTABILI: Risultati della Gestione Finanziaria</t>
  </si>
  <si>
    <t>Risultato d'Amministrazione (A)</t>
  </si>
  <si>
    <t>composizione del risultato di amministrazione:</t>
  </si>
  <si>
    <t>Parte accantonata (B)</t>
  </si>
  <si>
    <t>Parte Vincolata (C)</t>
  </si>
  <si>
    <t>Parte destinata agli Investimenti (D)</t>
  </si>
  <si>
    <t>Parte disponibile (E= A-B-C-D)</t>
  </si>
  <si>
    <t xml:space="preserve">2. Utilizzo delle risorse del risultato d'amministrazione dell'esercizio n-1. </t>
  </si>
  <si>
    <t>Selezionare la Modalità di utilizzo del risultato di amministrazione</t>
  </si>
  <si>
    <t>Bilancio di Previsione 2017</t>
  </si>
  <si>
    <t>Capitolo di Entrata 1/1/1 - Fondi Vincolati</t>
  </si>
  <si>
    <t>Capitolo di Entrata 1/3/1 - Fondi Ammortamento</t>
  </si>
  <si>
    <t>Capitolo di Entrata 1/2/1 - Finanziamento Investimenti</t>
  </si>
  <si>
    <t>Capitolo di Entrata 1/4/1 -Fondi non Vincolati</t>
  </si>
  <si>
    <t>Modalità di Utilizzo</t>
  </si>
  <si>
    <t>Parte Disponibile - Copertura dei debiti fuori bilancio</t>
  </si>
  <si>
    <t>Parte Disponibile - Salvaguardia equilibri di bilancio</t>
  </si>
  <si>
    <t>Parte Disponibile - Finanziamento spese di investimento</t>
  </si>
  <si>
    <t>Parte Disponibile - Finanziamento di spese correnti non permanenti</t>
  </si>
  <si>
    <t>Parte Disponibile - Estinzione anticipata dei prestiti</t>
  </si>
  <si>
    <t>Parte Disponibile - Altra modalità di utilizzo</t>
  </si>
  <si>
    <t>Parte Disponibile - Parti non utilizzate</t>
  </si>
  <si>
    <t>Parte Accantonata - Utilizzo parte accantonata - FCDE</t>
  </si>
  <si>
    <t>Parte Accantonata - Utilizzo parte accantonata - Fondo passività potenziali</t>
  </si>
  <si>
    <t>Parte Accantonata - Utilizzo parte accantonata - Altri Fondi</t>
  </si>
  <si>
    <t>Parte Accantonata - Parti non utilizzate - FCDE</t>
  </si>
  <si>
    <t>Parte Accantonata - Parti non utilizzate - Fondo passività potenziali</t>
  </si>
  <si>
    <t>Parte Accantonata - Parti non utilizzate - Altri Fondi</t>
  </si>
  <si>
    <t>Parte Vincolata - Utilizzo parte vincolata - Ex lege</t>
  </si>
  <si>
    <t>Parte Vincolata - Utilizzo parte vincolata - Trasferimenti</t>
  </si>
  <si>
    <t>Parte Vincolata - Utilizzo parte vincolata - Mutuo</t>
  </si>
  <si>
    <t>Parte Vincolata - Utilizzo parte vincolata - Ente</t>
  </si>
  <si>
    <t>Parte Vincolata - Parti non utilizzate - Ex lege</t>
  </si>
  <si>
    <t>Parte Vincolata - Parti non utilizzate - Trasferimenti</t>
  </si>
  <si>
    <t>Parte Vincolata - Parti non utilizzate - Mutuo</t>
  </si>
  <si>
    <t>Parte Vincolata - Parti non utilizzate - Ente</t>
  </si>
  <si>
    <t>Parte Destinata agli Investimenti - Utilizzo parte destinata agli investimenti</t>
  </si>
  <si>
    <t>Parte Destinata agli Investimenti - Parti non utilizzate</t>
  </si>
  <si>
    <t>Variazioni di Bilancio 2017</t>
  </si>
  <si>
    <t>Atto XX/00 del XX/XX/XXXX - Capitolo X/X/X</t>
  </si>
  <si>
    <t>1. Evoluzione del risultato d'amministrazione - Anno 2016</t>
  </si>
  <si>
    <t>[Dati reperiti dall'Allegato A - Risultato di Amministrazione dell'Esercizio 2016 utili per la compilazione della tabella successiva.]</t>
  </si>
  <si>
    <t>[Dati reperiti dal Bilancio di Previsione 2017/2019]</t>
  </si>
  <si>
    <t>[Dati reperiti dalle Variazioni di Bilancio 2017/2019 relative all'Avanzo di Amministrazione]</t>
  </si>
  <si>
    <t>Riepilogo Modalità di Utilizzo Risultato di Amministrazione</t>
  </si>
  <si>
    <t>Var (+/-) (*)</t>
  </si>
  <si>
    <t>(*) Inserire eventuali variazioni al Totale calcolato nel caso in cui la gestione di una singola variazione ricopra più Modalità di Utilizzo</t>
  </si>
  <si>
    <t>Riepilogo Avanzo Esercizi Precedenti</t>
  </si>
  <si>
    <t>Applicato</t>
  </si>
  <si>
    <t>Non Applicato</t>
  </si>
  <si>
    <t>4. Conciliazione tra risultato della gestione di compenteza e il risultato di amministrazione</t>
  </si>
  <si>
    <t>Indicare Manualmente la Quota di Avanzo relativo agli Esercizi Precedenti Applicato e Non Applicato</t>
  </si>
  <si>
    <t>Avanzo Esercizi Precedenti</t>
  </si>
  <si>
    <t>Parte II) SEZIONE I.II - DATI CONTABILI: FONDO PLURIENNALE VINCOLATO</t>
  </si>
  <si>
    <t>1.1 Alimentazione Fondo pluriennale vincolato di parte corrente</t>
  </si>
  <si>
    <t>1.2 Alimentazione Fondo pluriennale vincolato c/capitale</t>
  </si>
  <si>
    <t>ATTENZIONE: I di cui del FPV vengono recuperati dai precedenti fogli FPV (da Anno-4 a Anno)</t>
  </si>
  <si>
    <t>ATTENZIONE: Compilare i fogli precedenti del FPV (da Anno-4 a Anno) per avere la proposta dei dati riportati in queste due tabelle del FPV di parte corrente e di parte capitale!</t>
  </si>
  <si>
    <t>- di cui FPV alimentato da entrate libere accertate in c/competenza per finanziare i soli casi ammessi dal principio contabile **</t>
  </si>
  <si>
    <t>- di cui FPV alimentato da entrate libere accertate in c/competenza per finanziare i casi di cui al punto 5.4a del principio contabile 4/2 ***</t>
  </si>
  <si>
    <t>(***) impossibilità di svolgimento della prestazione per fatto sopravvenuto, da dimostrare nella relazione al rendiconto e da determinare solo in occasione del riaccertamento ordinario</t>
  </si>
  <si>
    <t>(**) premialità e trattamento accessorio reimputato su anno successivo; incarichi legali esterni su contenziosi ultrannuali</t>
  </si>
  <si>
    <t>(*) Solo per gli enti sperimentatori</t>
  </si>
  <si>
    <t>[FPV Corrente - Stanziamento (Anno+1) Articolo 1/1/2 di Entrata reperito dal Relativo Esercizio di Siscom Giove]</t>
  </si>
  <si>
    <t>[FPV Capitale - Stanziamento (Anno+1) Articolo 1/1/3 di Entrata reperito dal Relativo Esercizio di Siscom Giove]</t>
  </si>
  <si>
    <t>[Totale 'Entrate libere comp. per finanziare personale e incarichi legali' reperito dai Dati presenti nei precedenti Foglio 'FPVAnno']</t>
  </si>
  <si>
    <t>[Totale 'Entrate vincolate competenza' reperito dai Dati presenti nei precedenti Foglio 'FPVAnno']</t>
  </si>
  <si>
    <t>[Totale 'Entrate libere comp. per finanziare casi punto 5.4a p.c. 4/2' reperito dai Dati presenti nei precedenti Foglio 'FPVAnno']</t>
  </si>
  <si>
    <t>[Totale 'Entrate vincolate anni precedenti' reperito dai Dati presenti nei precedenti Foglio 'FPVAnno']</t>
  </si>
  <si>
    <t>[Totale 'Entrate libere anni precedenti' reperito dai Dati presenti nei precedenti Foglio 'FPVAnno']</t>
  </si>
  <si>
    <t>[Totale 'da Riaccertamento straordinario' reperito dai Dati presenti nei precedenti Foglio 'FPVAnno']</t>
  </si>
  <si>
    <t>[Totale 'Entrate vincolate investimenti competenza' reperito dai Dati presenti nei precedenti Foglio 'FPVAnno']</t>
  </si>
  <si>
    <t>[Totale 'Entrate vincolate investimenti anni precedenti' reperito dai Dati presenti nei precedenti Foglio 'FPVAnno']</t>
  </si>
  <si>
    <t>Selezionare la TIPOLOGIA dell'Economia Esigibile che ha generato FPV --&gt;</t>
  </si>
  <si>
    <t>&lt;selezionare&gt;</t>
  </si>
  <si>
    <t>Riscossioni 2017</t>
  </si>
  <si>
    <t>Residui 2017</t>
  </si>
  <si>
    <t>F.C.D.E. al 31/12/2017</t>
  </si>
  <si>
    <t>Residui al 31/12</t>
  </si>
  <si>
    <t>2.2 Andamento della riscossione in conto residui nell'ultimo quinquiennio, relativamente alle seguenti entrate:</t>
  </si>
  <si>
    <t>Esercizi precedenti</t>
  </si>
  <si>
    <t>Totale residui conservati al 31.12.2017</t>
  </si>
  <si>
    <t>FCDE al 31/12/2017</t>
  </si>
  <si>
    <t>Titolo I - Entrate correnti di natura tributaria, contributiva e perequativa</t>
  </si>
  <si>
    <t>Titolo II - Trasferimenti correnti</t>
  </si>
  <si>
    <t>Titolo III - Entrate extratributarie</t>
  </si>
  <si>
    <t>Titolo IV - Entrate in conto capitale</t>
  </si>
  <si>
    <t>Titolo V - Entrate da riduzione di attività finanziarie</t>
  </si>
  <si>
    <t>Titolo VI - Accensione prestiti</t>
  </si>
  <si>
    <t>Titolo VII - Anticipazioni da istituto tesoriere/cassiere</t>
  </si>
  <si>
    <t>Titolo IX - Entrate per conto terzi e partite di giro</t>
  </si>
  <si>
    <t>Titolo I - Spese correnti</t>
  </si>
  <si>
    <t>Titolo II - Spese in conto capitale</t>
  </si>
  <si>
    <t>Titolo III - Spese per incremento attività finanziarie</t>
  </si>
  <si>
    <t>Titolo IV - Rimborso Prestiti</t>
  </si>
  <si>
    <t>Titolo V - Chiusura Anticipazioni ricevute da istituto tesoriere/cassiere</t>
  </si>
  <si>
    <t>Titolo VII - Uscite per conto terzi e partite di giro</t>
  </si>
  <si>
    <t>Totale Residui Attivi</t>
  </si>
  <si>
    <t>Totale Residui Passivi</t>
  </si>
  <si>
    <t>[Totale reperito dai Dati presenti nel precedente Foglio 'AndamentoRiscossioni'] (*)</t>
  </si>
  <si>
    <t>[=Riscossio / Residui Iniziali * 100] (*)</t>
  </si>
  <si>
    <t>(*) ATTENZIONE: I DATI RELATIVI AGLI ESERCIZI 2013 (COLONNA D), 2014 (COLONNA E), 2015 (COLONNA F), 2016 (COLONNA G) E 2017 (COLONNA H) VENGONO PROPOSTI IN BASE AI DATI VALORIZZATI SULLA TABELLA F.C.D.E. (RESIDUO).</t>
  </si>
  <si>
    <t>(*) ATTENZIONE: NELLA COLONNA RESIDUI INIZIALI ESERCIZI PRECEDENTI VENGONO RIPORTATI I RESIDUI INIZIALI ANNO 2012.</t>
  </si>
  <si>
    <t>(*)ATTENZIONE: NELLA COLONNA RESIDUI CONSERVATI AL 31.12.2017 SONO CARICATI I RESIDUI ATTIVI DOPO L'OPERAZIONE DI RIACCERTAMENTO.</t>
  </si>
  <si>
    <t>Parte II) SEZIONE I.III - DATI CONTABILI: ENTRATE</t>
  </si>
  <si>
    <t>2.1 Efficienza dell'attività di contrasto all'evasione tributaria nelle fasi di accertamento e di riscossione</t>
  </si>
  <si>
    <t>Accertamenti</t>
  </si>
  <si>
    <t>Riscossioni</t>
  </si>
  <si>
    <t>FCDE
Accantonamento</t>
  </si>
  <si>
    <t>Competenza
Esercizio 2017</t>
  </si>
  <si>
    <t>FCDE</t>
  </si>
  <si>
    <t>Rendiconto 2017</t>
  </si>
  <si>
    <t>Recupero evasione IMU</t>
  </si>
  <si>
    <t>Recupero evasione TARSU/TIA/TARES</t>
  </si>
  <si>
    <t>Recupero evasione COSAP/TOSAP</t>
  </si>
  <si>
    <t>Recupero evasione altri tributi</t>
  </si>
  <si>
    <t>TOTALE</t>
  </si>
  <si>
    <t>ATTENZIONE: Compilare i fogli precedenti per avere la proposta dei dati riportati in questa tabella.</t>
  </si>
  <si>
    <t>ATTENZIONE: I dati vengono recuperati dal foglio precedente 'AndamentoRiscossioni'</t>
  </si>
  <si>
    <t>ATTENZIONE: I Dati vengono reperiti dal foglio precedente 'Evasione'</t>
  </si>
  <si>
    <t>[Totale reperito dai Dati presenti nel precedente Foglio 'Evasione'] (*)</t>
  </si>
  <si>
    <t>[=Somma]</t>
  </si>
  <si>
    <t>(*) ATTENZIONE: I DATI RELATIVI AGLI ACCERTAMENTI VENGONO PROPOSTI IN BASE ALL'ACCERTATO A COMPETENZA</t>
  </si>
  <si>
    <t>(*) ATTENZIONE: I DATI RELATIVI ALLE RISCOSSIONI VENGONO PROPOSTI IN BASE ALLE REVERSALI A COMPETENZA + RESIDUO</t>
  </si>
  <si>
    <t>(*) ATTENZIONE: I DATI RELATIVI AL FCDE A COMPETENZA VENGONO PROPOSTI IN BASE ALLA FASE DI CALCOLO DEL FONDO CREDITI DI DUBBIA ESIGIBILITA' A COMPETENZA</t>
  </si>
  <si>
    <t>(*) ATTENZIONE: I DATI RELATIVI AL FCDE RENDICONTO VENGONO PROPOSTI IN BASE ALLA FASE DI CALCOLO DEL FONDO CREDITI DI DUBBIA ESIGIBILITA' A RESIDUO</t>
  </si>
  <si>
    <t>EVASIONE: DA COMPILARE MANUALMENTE, SELEZIONARE LA TIPOLOGIA DEL CAPITOLO (SOLO SE RIENTRA TRA QUELLE ELENCATE)</t>
  </si>
  <si>
    <t>Accertamenti (CP)</t>
  </si>
  <si>
    <t>Riscossioni (CP+RS)</t>
  </si>
  <si>
    <t>FCDE a Competenza</t>
  </si>
  <si>
    <t>FCDE a Residuo</t>
  </si>
  <si>
    <t>IMU Accertamenti (CP)</t>
  </si>
  <si>
    <t>IMU Ricossioni (CP+RS)</t>
  </si>
  <si>
    <t>IMU FCDE a Competenza</t>
  </si>
  <si>
    <t>IMU FCDE a Residuo</t>
  </si>
  <si>
    <t>TARSU/TIA/TARES Accertamenti (CP)</t>
  </si>
  <si>
    <t>TARSU/TIA/TARES Ricossioni (CP+RS)</t>
  </si>
  <si>
    <t>TARSU/TIA/TARES FCDE a Competenza</t>
  </si>
  <si>
    <t>TARSU/TIA/TARES FCDE a Residuo</t>
  </si>
  <si>
    <t>COSAP/TOSAP Accertamenti (CP)</t>
  </si>
  <si>
    <t>COSAP/TOSAP Ricossioni (CP+RS)</t>
  </si>
  <si>
    <t>COSAP/TOSAP FCDE a Competenza</t>
  </si>
  <si>
    <t>COSAP/TOSAP FCDE a Residuo</t>
  </si>
  <si>
    <t>Altri Tributi Accertamenti (CP)</t>
  </si>
  <si>
    <t>Altri Tributi Ricossioni (CP+RS)</t>
  </si>
  <si>
    <t>Altri Tributi FCDE a Competenza</t>
  </si>
  <si>
    <t>Altri Tributi FCDE a Residuo</t>
  </si>
  <si>
    <t>Selezionare la TIPOLOGIA dal capitolo (solo se rientra tra le possibilità elencate, lasciare senza tipologia gli altri capitoli). Vengono elencati tutti i Capitolo del Titolo I di Entrata</t>
  </si>
  <si>
    <t>Comune di Castelletto Stura</t>
  </si>
  <si>
    <t>Anzianità dei Residui (ESERCIZIO 2018)</t>
  </si>
  <si>
    <t>Analisi 'anzianità' dei residui (AL 01/01/2018)</t>
  </si>
  <si>
    <t>Analisi 'anzianità' dei residui (AL 31/12/2018)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</si>
</sst>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%"/>
    <numFmt numFmtId="195" formatCode="#,##0.000"/>
    <numFmt numFmtId="196" formatCode="0.000"/>
    <numFmt numFmtId="197" formatCode="[$-410]dddd\ d\ mmmm\ yyyy"/>
    <numFmt numFmtId="198" formatCode="&quot;€&quot;\ #,##0.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C0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D6D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double"/>
      <top style="dashed"/>
      <bottom style="thin"/>
    </border>
    <border>
      <left>
        <color indexed="63"/>
      </left>
      <right style="hair"/>
      <top style="dashed"/>
      <bottom style="double"/>
    </border>
    <border>
      <left style="hair"/>
      <right style="hair"/>
      <top style="dashed"/>
      <bottom style="double"/>
    </border>
    <border>
      <left style="hair"/>
      <right style="double"/>
      <top style="dashed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ashed"/>
      <bottom style="double"/>
    </border>
    <border>
      <left style="double"/>
      <right style="thin"/>
      <top style="dashed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 quotePrefix="1">
      <alignment/>
      <protection/>
    </xf>
    <xf numFmtId="0" fontId="3" fillId="34" borderId="1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Border="1" applyAlignment="1" applyProtection="1" quotePrefix="1">
      <alignment/>
      <protection/>
    </xf>
    <xf numFmtId="0" fontId="3" fillId="0" borderId="10" xfId="0" applyFont="1" applyBorder="1" applyAlignment="1" applyProtection="1" quotePrefix="1">
      <alignment horizontal="right"/>
      <protection/>
    </xf>
    <xf numFmtId="4" fontId="3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 quotePrefix="1">
      <alignment/>
      <protection/>
    </xf>
    <xf numFmtId="4" fontId="4" fillId="30" borderId="10" xfId="0" applyNumberFormat="1" applyFont="1" applyFill="1" applyBorder="1" applyAlignment="1" applyProtection="1">
      <alignment horizontal="left"/>
      <protection locked="0"/>
    </xf>
    <xf numFmtId="4" fontId="4" fillId="30" borderId="11" xfId="0" applyNumberFormat="1" applyFont="1" applyFill="1" applyBorder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/>
    </xf>
    <xf numFmtId="4" fontId="4" fillId="30" borderId="10" xfId="0" applyNumberFormat="1" applyFont="1" applyFill="1" applyBorder="1" applyAlignment="1" applyProtection="1">
      <alignment horizontal="right"/>
      <protection locked="0"/>
    </xf>
    <xf numFmtId="0" fontId="58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36" borderId="10" xfId="0" applyFont="1" applyFill="1" applyBorder="1" applyAlignment="1">
      <alignment horizontal="left"/>
    </xf>
    <xf numFmtId="0" fontId="4" fillId="30" borderId="1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Border="1" applyAlignment="1">
      <alignment horizontal="right"/>
    </xf>
    <xf numFmtId="4" fontId="4" fillId="36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4" fillId="37" borderId="14" xfId="0" applyFont="1" applyFill="1" applyBorder="1" applyAlignment="1" applyProtection="1">
      <alignment horizontal="right" vertical="center"/>
      <protection/>
    </xf>
    <xf numFmtId="0" fontId="4" fillId="37" borderId="10" xfId="0" applyFont="1" applyFill="1" applyBorder="1" applyAlignment="1" applyProtection="1">
      <alignment horizontal="right" vertical="center"/>
      <protection/>
    </xf>
    <xf numFmtId="4" fontId="7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right" vertical="center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4" fontId="3" fillId="35" borderId="10" xfId="0" applyNumberFormat="1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vertical="center"/>
      <protection/>
    </xf>
    <xf numFmtId="4" fontId="4" fillId="35" borderId="11" xfId="0" applyNumberFormat="1" applyFont="1" applyFill="1" applyBorder="1" applyAlignment="1" applyProtection="1">
      <alignment horizontal="right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/>
      <protection locked="0"/>
    </xf>
    <xf numFmtId="4" fontId="4" fillId="35" borderId="14" xfId="0" applyNumberFormat="1" applyFont="1" applyFill="1" applyBorder="1" applyAlignment="1" applyProtection="1">
      <alignment/>
      <protection locked="0"/>
    </xf>
    <xf numFmtId="4" fontId="3" fillId="35" borderId="23" xfId="0" applyNumberFormat="1" applyFont="1" applyFill="1" applyBorder="1" applyAlignment="1" applyProtection="1">
      <alignment/>
      <protection/>
    </xf>
    <xf numFmtId="4" fontId="4" fillId="35" borderId="24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3" fillId="35" borderId="25" xfId="0" applyNumberFormat="1" applyFont="1" applyFill="1" applyBorder="1" applyAlignment="1" applyProtection="1">
      <alignment/>
      <protection/>
    </xf>
    <xf numFmtId="4" fontId="4" fillId="35" borderId="26" xfId="0" applyNumberFormat="1" applyFont="1" applyFill="1" applyBorder="1" applyAlignment="1" applyProtection="1">
      <alignment/>
      <protection locked="0"/>
    </xf>
    <xf numFmtId="4" fontId="4" fillId="35" borderId="11" xfId="0" applyNumberFormat="1" applyFont="1" applyFill="1" applyBorder="1" applyAlignment="1" applyProtection="1">
      <alignment/>
      <protection locked="0"/>
    </xf>
    <xf numFmtId="4" fontId="3" fillId="35" borderId="27" xfId="0" applyNumberFormat="1" applyFont="1" applyFill="1" applyBorder="1" applyAlignment="1" applyProtection="1">
      <alignment/>
      <protection/>
    </xf>
    <xf numFmtId="4" fontId="3" fillId="35" borderId="28" xfId="0" applyNumberFormat="1" applyFont="1" applyFill="1" applyBorder="1" applyAlignment="1" applyProtection="1">
      <alignment/>
      <protection/>
    </xf>
    <xf numFmtId="4" fontId="3" fillId="35" borderId="29" xfId="0" applyNumberFormat="1" applyFont="1" applyFill="1" applyBorder="1" applyAlignment="1" applyProtection="1">
      <alignment/>
      <protection/>
    </xf>
    <xf numFmtId="4" fontId="3" fillId="35" borderId="30" xfId="0" applyNumberFormat="1" applyFont="1" applyFill="1" applyBorder="1" applyAlignment="1" applyProtection="1">
      <alignment/>
      <protection/>
    </xf>
    <xf numFmtId="4" fontId="4" fillId="38" borderId="22" xfId="0" applyNumberFormat="1" applyFont="1" applyFill="1" applyBorder="1" applyAlignment="1" applyProtection="1">
      <alignment/>
      <protection locked="0"/>
    </xf>
    <xf numFmtId="4" fontId="4" fillId="38" borderId="14" xfId="0" applyNumberFormat="1" applyFont="1" applyFill="1" applyBorder="1" applyAlignment="1" applyProtection="1">
      <alignment/>
      <protection locked="0"/>
    </xf>
    <xf numFmtId="4" fontId="3" fillId="38" borderId="23" xfId="0" applyNumberFormat="1" applyFont="1" applyFill="1" applyBorder="1" applyAlignment="1" applyProtection="1">
      <alignment/>
      <protection/>
    </xf>
    <xf numFmtId="4" fontId="4" fillId="38" borderId="24" xfId="0" applyNumberFormat="1" applyFont="1" applyFill="1" applyBorder="1" applyAlignment="1" applyProtection="1">
      <alignment/>
      <protection locked="0"/>
    </xf>
    <xf numFmtId="4" fontId="4" fillId="38" borderId="10" xfId="0" applyNumberFormat="1" applyFont="1" applyFill="1" applyBorder="1" applyAlignment="1" applyProtection="1">
      <alignment/>
      <protection locked="0"/>
    </xf>
    <xf numFmtId="4" fontId="3" fillId="38" borderId="25" xfId="0" applyNumberFormat="1" applyFont="1" applyFill="1" applyBorder="1" applyAlignment="1" applyProtection="1">
      <alignment/>
      <protection/>
    </xf>
    <xf numFmtId="4" fontId="4" fillId="38" borderId="26" xfId="0" applyNumberFormat="1" applyFont="1" applyFill="1" applyBorder="1" applyAlignment="1" applyProtection="1">
      <alignment/>
      <protection locked="0"/>
    </xf>
    <xf numFmtId="4" fontId="4" fillId="38" borderId="11" xfId="0" applyNumberFormat="1" applyFont="1" applyFill="1" applyBorder="1" applyAlignment="1" applyProtection="1">
      <alignment/>
      <protection locked="0"/>
    </xf>
    <xf numFmtId="4" fontId="3" fillId="38" borderId="27" xfId="0" applyNumberFormat="1" applyFont="1" applyFill="1" applyBorder="1" applyAlignment="1" applyProtection="1">
      <alignment/>
      <protection/>
    </xf>
    <xf numFmtId="4" fontId="3" fillId="38" borderId="31" xfId="0" applyNumberFormat="1" applyFont="1" applyFill="1" applyBorder="1" applyAlignment="1" applyProtection="1">
      <alignment/>
      <protection/>
    </xf>
    <xf numFmtId="4" fontId="3" fillId="38" borderId="32" xfId="0" applyNumberFormat="1" applyFont="1" applyFill="1" applyBorder="1" applyAlignment="1" applyProtection="1">
      <alignment/>
      <protection/>
    </xf>
    <xf numFmtId="4" fontId="3" fillId="38" borderId="33" xfId="0" applyNumberFormat="1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 horizontal="left"/>
      <protection/>
    </xf>
    <xf numFmtId="0" fontId="4" fillId="35" borderId="35" xfId="0" applyFont="1" applyFill="1" applyBorder="1" applyAlignment="1" applyProtection="1">
      <alignment horizontal="left"/>
      <protection/>
    </xf>
    <xf numFmtId="0" fontId="4" fillId="35" borderId="35" xfId="0" applyFont="1" applyFill="1" applyBorder="1" applyAlignment="1" applyProtection="1">
      <alignment horizontal="left" wrapText="1" shrinkToFit="1"/>
      <protection/>
    </xf>
    <xf numFmtId="0" fontId="4" fillId="35" borderId="35" xfId="0" applyFont="1" applyFill="1" applyBorder="1" applyAlignment="1" applyProtection="1">
      <alignment horizontal="left" wrapText="1"/>
      <protection/>
    </xf>
    <xf numFmtId="0" fontId="4" fillId="35" borderId="36" xfId="0" applyFont="1" applyFill="1" applyBorder="1" applyAlignment="1" applyProtection="1">
      <alignment horizontal="left"/>
      <protection/>
    </xf>
    <xf numFmtId="0" fontId="4" fillId="38" borderId="34" xfId="0" applyFont="1" applyFill="1" applyBorder="1" applyAlignment="1" applyProtection="1">
      <alignment horizontal="left"/>
      <protection/>
    </xf>
    <xf numFmtId="0" fontId="4" fillId="38" borderId="35" xfId="0" applyFont="1" applyFill="1" applyBorder="1" applyAlignment="1" applyProtection="1">
      <alignment horizontal="left"/>
      <protection/>
    </xf>
    <xf numFmtId="0" fontId="4" fillId="38" borderId="36" xfId="0" applyFont="1" applyFill="1" applyBorder="1" applyAlignment="1" applyProtection="1">
      <alignment horizontal="left"/>
      <protection/>
    </xf>
    <xf numFmtId="0" fontId="3" fillId="38" borderId="37" xfId="0" applyFont="1" applyFill="1" applyBorder="1" applyAlignment="1" applyProtection="1">
      <alignment horizontal="right"/>
      <protection/>
    </xf>
    <xf numFmtId="0" fontId="3" fillId="35" borderId="38" xfId="0" applyFont="1" applyFill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/>
      <protection/>
    </xf>
    <xf numFmtId="0" fontId="0" fillId="0" borderId="41" xfId="0" applyBorder="1" applyAlignment="1">
      <alignment/>
    </xf>
    <xf numFmtId="0" fontId="8" fillId="39" borderId="42" xfId="48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 quotePrefix="1">
      <alignment horizontal="left"/>
      <protection/>
    </xf>
    <xf numFmtId="0" fontId="0" fillId="33" borderId="4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59" fillId="40" borderId="44" xfId="0" applyFont="1" applyFill="1" applyBorder="1" applyAlignment="1" applyProtection="1">
      <alignment horizontal="left"/>
      <protection/>
    </xf>
    <xf numFmtId="0" fontId="14" fillId="0" borderId="44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59" fillId="40" borderId="44" xfId="0" applyFont="1" applyFill="1" applyBorder="1" applyAlignment="1" applyProtection="1">
      <alignment horizontal="right"/>
      <protection/>
    </xf>
    <xf numFmtId="0" fontId="14" fillId="0" borderId="44" xfId="0" applyFont="1" applyBorder="1" applyAlignment="1" applyProtection="1">
      <alignment horizontal="right"/>
      <protection/>
    </xf>
    <xf numFmtId="0" fontId="14" fillId="0" borderId="26" xfId="0" applyFont="1" applyBorder="1" applyAlignment="1" applyProtection="1">
      <alignment horizontal="right"/>
      <protection/>
    </xf>
    <xf numFmtId="0" fontId="3" fillId="33" borderId="39" xfId="0" applyFont="1" applyFill="1" applyBorder="1" applyAlignment="1" applyProtection="1" quotePrefix="1">
      <alignment horizontal="left" vertical="center"/>
      <protection/>
    </xf>
    <xf numFmtId="0" fontId="0" fillId="33" borderId="4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0" fillId="41" borderId="39" xfId="0" applyFont="1" applyFill="1" applyBorder="1" applyAlignment="1" applyProtection="1">
      <alignment horizontal="left" vertical="top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5" fillId="0" borderId="44" xfId="0" applyFont="1" applyBorder="1" applyAlignment="1">
      <alignment horizontal="left" vertical="top"/>
    </xf>
    <xf numFmtId="0" fontId="59" fillId="40" borderId="39" xfId="0" applyFont="1" applyFill="1" applyBorder="1" applyAlignment="1">
      <alignment/>
    </xf>
    <xf numFmtId="0" fontId="59" fillId="40" borderId="43" xfId="0" applyFont="1" applyFill="1" applyBorder="1" applyAlignment="1">
      <alignment/>
    </xf>
    <xf numFmtId="0" fontId="59" fillId="40" borderId="24" xfId="0" applyFont="1" applyFill="1" applyBorder="1" applyAlignment="1">
      <alignment/>
    </xf>
    <xf numFmtId="0" fontId="60" fillId="41" borderId="39" xfId="0" applyFont="1" applyFill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61" fillId="40" borderId="43" xfId="0" applyFont="1" applyFill="1" applyBorder="1" applyAlignment="1">
      <alignment/>
    </xf>
    <xf numFmtId="0" fontId="61" fillId="40" borderId="24" xfId="0" applyFont="1" applyFill="1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9" xfId="0" applyFont="1" applyBorder="1" applyAlignment="1" applyProtection="1" quotePrefix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34" borderId="39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9" fillId="40" borderId="39" xfId="0" applyFont="1" applyFill="1" applyBorder="1" applyAlignment="1" applyProtection="1">
      <alignment horizontal="left" vertical="top" wrapText="1"/>
      <protection/>
    </xf>
    <xf numFmtId="0" fontId="62" fillId="40" borderId="43" xfId="0" applyFont="1" applyFill="1" applyBorder="1" applyAlignment="1" applyProtection="1">
      <alignment horizontal="left" vertical="top" wrapText="1"/>
      <protection/>
    </xf>
    <xf numFmtId="0" fontId="62" fillId="40" borderId="24" xfId="0" applyFont="1" applyFill="1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vertical="center"/>
      <protection/>
    </xf>
    <xf numFmtId="20" fontId="3" fillId="33" borderId="39" xfId="0" applyNumberFormat="1" applyFont="1" applyFill="1" applyBorder="1" applyAlignment="1" applyProtection="1" quotePrefix="1">
      <alignment horizontal="left"/>
      <protection/>
    </xf>
    <xf numFmtId="0" fontId="0" fillId="0" borderId="4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9" fillId="40" borderId="0" xfId="0" applyFont="1" applyFill="1" applyAlignment="1">
      <alignment/>
    </xf>
    <xf numFmtId="0" fontId="61" fillId="4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top" wrapText="1"/>
      <protection/>
    </xf>
    <xf numFmtId="0" fontId="3" fillId="33" borderId="43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4" fillId="33" borderId="46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15" fillId="37" borderId="48" xfId="0" applyFont="1" applyFill="1" applyBorder="1" applyAlignment="1">
      <alignment horizontal="center" vertical="center"/>
    </xf>
    <xf numFmtId="0" fontId="16" fillId="37" borderId="49" xfId="0" applyFont="1" applyFill="1" applyBorder="1" applyAlignment="1">
      <alignment horizontal="center" vertical="center"/>
    </xf>
    <xf numFmtId="0" fontId="16" fillId="37" borderId="5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3" fillId="0" borderId="0" xfId="0" applyFont="1" applyAlignment="1" applyProtection="1">
      <alignment wrapText="1"/>
      <protection/>
    </xf>
    <xf numFmtId="0" fontId="63" fillId="40" borderId="39" xfId="0" applyFont="1" applyFill="1" applyBorder="1" applyAlignment="1" applyProtection="1">
      <alignment horizontal="left" vertical="center" wrapText="1"/>
      <protection/>
    </xf>
    <xf numFmtId="0" fontId="62" fillId="40" borderId="43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59.28125" style="5" bestFit="1" customWidth="1"/>
    <col min="2" max="2" width="17.8515625" style="5" customWidth="1"/>
    <col min="3" max="3" width="56.7109375" style="5" customWidth="1"/>
    <col min="4" max="4" width="5.7109375" style="5" customWidth="1"/>
    <col min="5" max="5" width="59.28125" style="5" bestFit="1" customWidth="1"/>
    <col min="6" max="8" width="12.7109375" style="5" customWidth="1"/>
    <col min="9" max="16384" width="9.140625" style="5" customWidth="1"/>
  </cols>
  <sheetData>
    <row r="1" spans="1:3" ht="15" customHeight="1">
      <c r="A1" s="120"/>
      <c r="B1" s="121"/>
      <c r="C1" s="121"/>
    </row>
    <row r="2" spans="1:4" ht="24.75" customHeight="1">
      <c r="A2" s="125"/>
      <c r="B2" s="119"/>
      <c r="C2" s="119"/>
      <c r="D2" s="8"/>
    </row>
    <row r="3" spans="1:5" ht="15" customHeight="1">
      <c r="A3" s="122"/>
      <c r="B3" s="121"/>
      <c r="C3" s="121"/>
      <c r="D3" s="9"/>
      <c r="E3" s="9"/>
    </row>
    <row r="4" spans="1:5" ht="21" customHeight="1">
      <c r="A4" s="118" t="s">
        <v>173</v>
      </c>
      <c r="B4" s="119"/>
      <c r="C4" s="119"/>
      <c r="D4" s="8"/>
      <c r="E4" s="10"/>
    </row>
    <row r="5" spans="1:5" ht="15" customHeight="1">
      <c r="A5" s="123"/>
      <c r="B5" s="124"/>
      <c r="C5" s="124"/>
      <c r="E5" s="11"/>
    </row>
    <row r="6" spans="1:5" ht="19.5" customHeight="1">
      <c r="A6" s="135" t="s">
        <v>174</v>
      </c>
      <c r="B6" s="136"/>
      <c r="C6" s="137"/>
      <c r="D6" s="8"/>
      <c r="E6" s="12"/>
    </row>
    <row r="7" spans="1:4" ht="15" customHeight="1">
      <c r="A7" s="126" t="s">
        <v>214</v>
      </c>
      <c r="B7" s="127"/>
      <c r="C7" s="128"/>
      <c r="D7" s="8"/>
    </row>
    <row r="8" ht="15" customHeight="1">
      <c r="A8" s="13" t="s">
        <v>215</v>
      </c>
    </row>
    <row r="9" spans="1:5" ht="15" customHeight="1">
      <c r="A9" s="14"/>
      <c r="B9" s="15">
        <v>2016</v>
      </c>
      <c r="E9" s="13"/>
    </row>
    <row r="10" spans="1:2" ht="15" customHeight="1">
      <c r="A10" s="14" t="s">
        <v>175</v>
      </c>
      <c r="B10" s="28">
        <v>0</v>
      </c>
    </row>
    <row r="11" spans="1:5" ht="15" customHeight="1">
      <c r="A11" s="17" t="s">
        <v>176</v>
      </c>
      <c r="B11" s="4"/>
      <c r="E11" s="12"/>
    </row>
    <row r="12" spans="1:2" ht="15" customHeight="1">
      <c r="A12" s="14" t="s">
        <v>177</v>
      </c>
      <c r="B12" s="28">
        <v>0</v>
      </c>
    </row>
    <row r="13" spans="1:5" ht="15" customHeight="1">
      <c r="A13" s="14" t="s">
        <v>178</v>
      </c>
      <c r="B13" s="28">
        <v>0</v>
      </c>
      <c r="E13" s="12"/>
    </row>
    <row r="14" spans="1:5" ht="15" customHeight="1">
      <c r="A14" s="14" t="s">
        <v>179</v>
      </c>
      <c r="B14" s="28">
        <v>0</v>
      </c>
      <c r="E14" s="12"/>
    </row>
    <row r="15" spans="1:5" ht="15" customHeight="1">
      <c r="A15" s="14" t="s">
        <v>180</v>
      </c>
      <c r="B15" s="16">
        <f>B10-B12-B13-B14</f>
        <v>0</v>
      </c>
      <c r="E15" s="12"/>
    </row>
    <row r="16" ht="15" customHeight="1">
      <c r="E16" s="12"/>
    </row>
    <row r="17" spans="1:8" ht="15" customHeight="1">
      <c r="A17" s="126" t="s">
        <v>181</v>
      </c>
      <c r="B17" s="127"/>
      <c r="C17" s="128"/>
      <c r="E17" s="18" t="s">
        <v>218</v>
      </c>
      <c r="F17" s="15" t="s">
        <v>1</v>
      </c>
      <c r="G17" s="15" t="s">
        <v>219</v>
      </c>
      <c r="H17" s="15" t="s">
        <v>1</v>
      </c>
    </row>
    <row r="18" spans="1:8" ht="15" customHeight="1">
      <c r="A18" s="132" t="s">
        <v>182</v>
      </c>
      <c r="B18" s="133"/>
      <c r="C18" s="134"/>
      <c r="E18" s="19" t="s">
        <v>189</v>
      </c>
      <c r="F18" s="16">
        <f>SUMIF(C21:C24,E18,B21:B24)+SUMIF(C30:C30,E18,B30:B30)</f>
        <v>0</v>
      </c>
      <c r="G18" s="28">
        <v>0</v>
      </c>
      <c r="H18" s="30">
        <f>F18+G18</f>
        <v>0</v>
      </c>
    </row>
    <row r="19" spans="1:8" ht="15" customHeight="1">
      <c r="A19" s="13" t="s">
        <v>216</v>
      </c>
      <c r="E19" s="19" t="s">
        <v>190</v>
      </c>
      <c r="F19" s="16">
        <f>SUMIF(C21:C24,E19,B21:B24)+SUMIF(C30:C30,E19,B30:B30)</f>
        <v>0</v>
      </c>
      <c r="G19" s="28">
        <v>0</v>
      </c>
      <c r="H19" s="30">
        <f aca="true" t="shared" si="0" ref="H19:H40">F19+G19</f>
        <v>0</v>
      </c>
    </row>
    <row r="20" spans="1:8" ht="15" customHeight="1">
      <c r="A20" s="20" t="s">
        <v>183</v>
      </c>
      <c r="B20" s="15" t="s">
        <v>7</v>
      </c>
      <c r="C20" s="15" t="s">
        <v>188</v>
      </c>
      <c r="E20" s="19" t="s">
        <v>191</v>
      </c>
      <c r="F20" s="16">
        <f>SUMIF(C21:C24,E20,B21:B24)+SUMIF(C30:C30,E20,B30:B30)</f>
        <v>0</v>
      </c>
      <c r="G20" s="28">
        <v>0</v>
      </c>
      <c r="H20" s="30">
        <f t="shared" si="0"/>
        <v>0</v>
      </c>
    </row>
    <row r="21" spans="1:8" ht="15" customHeight="1">
      <c r="A21" s="19" t="s">
        <v>184</v>
      </c>
      <c r="B21" s="28">
        <v>0</v>
      </c>
      <c r="C21" s="26"/>
      <c r="E21" s="19" t="s">
        <v>192</v>
      </c>
      <c r="F21" s="16">
        <f>SUMIF(C21:C24,E21,B21:B24)+SUMIF(C30:C30,E21,B30:B30)</f>
        <v>0</v>
      </c>
      <c r="G21" s="28">
        <v>0</v>
      </c>
      <c r="H21" s="30">
        <f t="shared" si="0"/>
        <v>0</v>
      </c>
    </row>
    <row r="22" spans="1:8" ht="15" customHeight="1">
      <c r="A22" s="19" t="s">
        <v>186</v>
      </c>
      <c r="B22" s="28">
        <v>0</v>
      </c>
      <c r="C22" s="26"/>
      <c r="E22" s="19" t="s">
        <v>193</v>
      </c>
      <c r="F22" s="16">
        <f>SUMIF(C21:C24,E22,B21:B24)+SUMIF(C30:C30,E22,B30:B30)</f>
        <v>0</v>
      </c>
      <c r="G22" s="28">
        <v>0</v>
      </c>
      <c r="H22" s="30">
        <f t="shared" si="0"/>
        <v>0</v>
      </c>
    </row>
    <row r="23" spans="1:8" ht="15" customHeight="1">
      <c r="A23" s="21" t="s">
        <v>185</v>
      </c>
      <c r="B23" s="29">
        <v>0</v>
      </c>
      <c r="C23" s="27"/>
      <c r="E23" s="19" t="s">
        <v>194</v>
      </c>
      <c r="F23" s="16">
        <f>SUMIF(C21:C24,E23,B21:B24)+SUMIF(C30:C30,E23,B30:B30)</f>
        <v>0</v>
      </c>
      <c r="G23" s="28">
        <v>0</v>
      </c>
      <c r="H23" s="30">
        <f t="shared" si="0"/>
        <v>0</v>
      </c>
    </row>
    <row r="24" spans="1:8" ht="15" customHeight="1">
      <c r="A24" s="19" t="s">
        <v>187</v>
      </c>
      <c r="B24" s="28">
        <v>0</v>
      </c>
      <c r="C24" s="26"/>
      <c r="E24" s="19" t="s">
        <v>195</v>
      </c>
      <c r="F24" s="16">
        <f>SUMIF(C21:C24,E24,B21:B24)+SUMIF(C30:C30,E24,B30:B30)</f>
        <v>0</v>
      </c>
      <c r="G24" s="28">
        <v>0</v>
      </c>
      <c r="H24" s="30">
        <f t="shared" si="0"/>
        <v>0</v>
      </c>
    </row>
    <row r="25" spans="1:8" ht="15" customHeight="1">
      <c r="A25" s="22" t="s">
        <v>1</v>
      </c>
      <c r="B25" s="23">
        <f>SUM(B21:B24)</f>
        <v>0</v>
      </c>
      <c r="C25" s="7"/>
      <c r="E25" s="19" t="s">
        <v>196</v>
      </c>
      <c r="F25" s="16">
        <f>SUMIF(C21:C24,E25,B21:B24)+SUMIF(C30:C30,E25,B30:B30)</f>
        <v>0</v>
      </c>
      <c r="G25" s="28">
        <v>0</v>
      </c>
      <c r="H25" s="30">
        <f t="shared" si="0"/>
        <v>0</v>
      </c>
    </row>
    <row r="26" spans="3:8" ht="15" customHeight="1">
      <c r="C26" s="12"/>
      <c r="E26" s="19" t="s">
        <v>197</v>
      </c>
      <c r="F26" s="16">
        <f>SUMIF(C21:C24,E26,B21:B24)+SUMIF(C30:C30,E26,B30:B30)</f>
        <v>0</v>
      </c>
      <c r="G26" s="28">
        <v>0</v>
      </c>
      <c r="H26" s="30">
        <f t="shared" si="0"/>
        <v>0</v>
      </c>
    </row>
    <row r="27" spans="1:8" ht="15" customHeight="1">
      <c r="A27" s="24" t="s">
        <v>217</v>
      </c>
      <c r="E27" s="19" t="s">
        <v>198</v>
      </c>
      <c r="F27" s="16">
        <f>SUMIF(C21:C24,E27,B21:B24)+SUMIF(C30:C30,E27,B30:B30)</f>
        <v>0</v>
      </c>
      <c r="G27" s="28">
        <v>0</v>
      </c>
      <c r="H27" s="30">
        <f t="shared" si="0"/>
        <v>0</v>
      </c>
    </row>
    <row r="28" spans="1:8" ht="15" customHeight="1">
      <c r="A28" s="20" t="s">
        <v>212</v>
      </c>
      <c r="B28" s="15" t="s">
        <v>7</v>
      </c>
      <c r="C28" s="15" t="s">
        <v>188</v>
      </c>
      <c r="E28" s="19" t="s">
        <v>199</v>
      </c>
      <c r="F28" s="16">
        <f>SUMIF(C21:C24,E28,B21:B24)+SUMIF(C30:C30,E28,B30:B30)</f>
        <v>0</v>
      </c>
      <c r="G28" s="28">
        <v>0</v>
      </c>
      <c r="H28" s="30">
        <f t="shared" si="0"/>
        <v>0</v>
      </c>
    </row>
    <row r="29" spans="1:8" ht="15" customHeight="1">
      <c r="A29" s="25"/>
      <c r="E29" s="19" t="s">
        <v>200</v>
      </c>
      <c r="F29" s="16">
        <f>SUMIF(C21:C24,E29,B21:B24)+SUMIF(C30:C30,E29,B30:B30)</f>
        <v>0</v>
      </c>
      <c r="G29" s="28">
        <v>0</v>
      </c>
      <c r="H29" s="30">
        <f t="shared" si="0"/>
        <v>0</v>
      </c>
    </row>
    <row r="30" spans="1:8" ht="15" customHeight="1">
      <c r="A30" s="19" t="s">
        <v>213</v>
      </c>
      <c r="B30" s="28">
        <v>0</v>
      </c>
      <c r="C30" s="26"/>
      <c r="E30" s="19" t="s">
        <v>201</v>
      </c>
      <c r="F30" s="16">
        <f>SUMIF(C21:C24,E30,B21:B24)+SUMIF(C30:C30,E30,B30:B30)</f>
        <v>0</v>
      </c>
      <c r="G30" s="28">
        <v>0</v>
      </c>
      <c r="H30" s="30">
        <f t="shared" si="0"/>
        <v>0</v>
      </c>
    </row>
    <row r="31" spans="1:8" ht="15" customHeight="1">
      <c r="A31" s="22" t="s">
        <v>1</v>
      </c>
      <c r="B31" s="23">
        <f>SUM(B30)</f>
        <v>0</v>
      </c>
      <c r="E31" s="19" t="s">
        <v>202</v>
      </c>
      <c r="F31" s="16">
        <f>SUMIF(C21:C24,E31,B21:B24)+SUMIF(C30:C30,E31,B30:B30)</f>
        <v>0</v>
      </c>
      <c r="G31" s="28">
        <v>0</v>
      </c>
      <c r="H31" s="30">
        <f t="shared" si="0"/>
        <v>0</v>
      </c>
    </row>
    <row r="32" spans="5:8" ht="15" customHeight="1">
      <c r="E32" s="19" t="s">
        <v>203</v>
      </c>
      <c r="F32" s="16">
        <f>SUMIF(C21:C24,E32,B21:B24)+SUMIF(C30:C30,E32,B30:B30)</f>
        <v>0</v>
      </c>
      <c r="G32" s="28">
        <v>0</v>
      </c>
      <c r="H32" s="30">
        <f t="shared" si="0"/>
        <v>0</v>
      </c>
    </row>
    <row r="33" spans="5:8" ht="15" customHeight="1">
      <c r="E33" s="19" t="s">
        <v>204</v>
      </c>
      <c r="F33" s="16">
        <f>SUMIF(C21:C24,E33,B21:B24)+SUMIF(C30:C30,E33,B30:B30)</f>
        <v>0</v>
      </c>
      <c r="G33" s="28">
        <v>0</v>
      </c>
      <c r="H33" s="30">
        <f t="shared" si="0"/>
        <v>0</v>
      </c>
    </row>
    <row r="34" spans="5:8" ht="15" customHeight="1">
      <c r="E34" s="19" t="s">
        <v>205</v>
      </c>
      <c r="F34" s="16">
        <f>SUMIF(C21:C24,E34,B21:B24)+SUMIF(C30:C30,E34,B30:B30)</f>
        <v>0</v>
      </c>
      <c r="G34" s="28">
        <v>0</v>
      </c>
      <c r="H34" s="30">
        <f t="shared" si="0"/>
        <v>0</v>
      </c>
    </row>
    <row r="35" spans="5:8" ht="15" customHeight="1">
      <c r="E35" s="19" t="s">
        <v>206</v>
      </c>
      <c r="F35" s="16">
        <f>SUMIF(C21:C24,E35,B21:B24)+SUMIF(C30:C30,E35,B30:B30)</f>
        <v>0</v>
      </c>
      <c r="G35" s="28">
        <v>0</v>
      </c>
      <c r="H35" s="30">
        <f t="shared" si="0"/>
        <v>0</v>
      </c>
    </row>
    <row r="36" spans="5:8" ht="15" customHeight="1">
      <c r="E36" s="19" t="s">
        <v>207</v>
      </c>
      <c r="F36" s="16">
        <f>SUMIF(C21:C24,E36,B21:B24)+SUMIF(C30:C30,E36,B30:B30)</f>
        <v>0</v>
      </c>
      <c r="G36" s="28">
        <v>0</v>
      </c>
      <c r="H36" s="30">
        <f t="shared" si="0"/>
        <v>0</v>
      </c>
    </row>
    <row r="37" spans="5:8" ht="15" customHeight="1">
      <c r="E37" s="19" t="s">
        <v>208</v>
      </c>
      <c r="F37" s="16">
        <f>SUMIF(C21:C24,E37,B21:B24)+SUMIF(C30:C30,E37,B30:B30)</f>
        <v>0</v>
      </c>
      <c r="G37" s="28">
        <v>0</v>
      </c>
      <c r="H37" s="30">
        <f t="shared" si="0"/>
        <v>0</v>
      </c>
    </row>
    <row r="38" spans="5:8" ht="15" customHeight="1">
      <c r="E38" s="19" t="s">
        <v>209</v>
      </c>
      <c r="F38" s="16">
        <f>SUMIF(C21:C24,E38,B21:B24)+SUMIF(C30:C30,E38,B30:B30)</f>
        <v>0</v>
      </c>
      <c r="G38" s="28">
        <v>0</v>
      </c>
      <c r="H38" s="30">
        <f t="shared" si="0"/>
        <v>0</v>
      </c>
    </row>
    <row r="39" spans="5:8" ht="15" customHeight="1">
      <c r="E39" s="19" t="s">
        <v>210</v>
      </c>
      <c r="F39" s="16">
        <f>SUMIF(C21:C24,E39,B21:B24)+SUMIF(C30:C30,E39,B30:B30)</f>
        <v>0</v>
      </c>
      <c r="G39" s="28">
        <v>0</v>
      </c>
      <c r="H39" s="30">
        <f t="shared" si="0"/>
        <v>0</v>
      </c>
    </row>
    <row r="40" spans="5:8" ht="15" customHeight="1">
      <c r="E40" s="19" t="s">
        <v>211</v>
      </c>
      <c r="F40" s="16">
        <f>SUMIF(C21:C24,E40,B21:B24)+SUMIF(C30:C30,E40,B30:B30)</f>
        <v>0</v>
      </c>
      <c r="G40" s="28">
        <v>0</v>
      </c>
      <c r="H40" s="30">
        <f t="shared" si="0"/>
        <v>0</v>
      </c>
    </row>
    <row r="41" spans="5:8" ht="15" customHeight="1">
      <c r="E41" s="22" t="s">
        <v>1</v>
      </c>
      <c r="F41" s="23">
        <f>SUM(F18:F40)</f>
        <v>0</v>
      </c>
      <c r="G41" s="23">
        <f>SUM(G18:G40)</f>
        <v>0</v>
      </c>
      <c r="H41" s="23">
        <f>SUM(H18:H40)</f>
        <v>0</v>
      </c>
    </row>
    <row r="42" ht="15" customHeight="1">
      <c r="E42" s="13" t="s">
        <v>220</v>
      </c>
    </row>
    <row r="43" ht="15" customHeight="1"/>
    <row r="44" ht="15" customHeight="1"/>
    <row r="45" ht="15" customHeight="1"/>
    <row r="46" ht="15" customHeight="1"/>
    <row r="47" spans="1:6" ht="15" customHeight="1">
      <c r="A47" s="126" t="s">
        <v>224</v>
      </c>
      <c r="B47" s="127"/>
      <c r="C47" s="128"/>
      <c r="E47" s="18" t="s">
        <v>221</v>
      </c>
      <c r="F47" s="15" t="s">
        <v>1</v>
      </c>
    </row>
    <row r="48" spans="1:6" ht="15" customHeight="1">
      <c r="A48" s="129" t="s">
        <v>225</v>
      </c>
      <c r="B48" s="130"/>
      <c r="C48" s="131"/>
      <c r="E48" s="19" t="s">
        <v>222</v>
      </c>
      <c r="F48" s="30">
        <f>B51</f>
        <v>0</v>
      </c>
    </row>
    <row r="49" spans="5:6" ht="15" customHeight="1">
      <c r="E49" s="19" t="s">
        <v>223</v>
      </c>
      <c r="F49" s="30">
        <f>B52</f>
        <v>0</v>
      </c>
    </row>
    <row r="50" spans="1:6" ht="15" customHeight="1">
      <c r="A50" s="20" t="s">
        <v>226</v>
      </c>
      <c r="B50" s="15" t="s">
        <v>7</v>
      </c>
      <c r="E50" s="22" t="s">
        <v>1</v>
      </c>
      <c r="F50" s="23">
        <f>SUM(F48:F49)</f>
        <v>0</v>
      </c>
    </row>
    <row r="51" spans="1:2" ht="15" customHeight="1">
      <c r="A51" s="19" t="s">
        <v>222</v>
      </c>
      <c r="B51" s="31">
        <f>H41</f>
        <v>0</v>
      </c>
    </row>
    <row r="52" spans="1:2" ht="15" customHeight="1">
      <c r="A52" s="19" t="s">
        <v>223</v>
      </c>
      <c r="B52" s="31">
        <f>B10-H41</f>
        <v>0</v>
      </c>
    </row>
    <row r="53" spans="1:2" ht="15" customHeight="1">
      <c r="A53" s="22" t="s">
        <v>1</v>
      </c>
      <c r="B53" s="23">
        <f>SUM(B51:B52)</f>
        <v>0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4.5" customHeight="1"/>
    <row r="62" ht="15" customHeight="1"/>
  </sheetData>
  <sheetProtection password="D3C7" sheet="1"/>
  <mergeCells count="11">
    <mergeCell ref="A48:C48"/>
    <mergeCell ref="A18:C18"/>
    <mergeCell ref="A17:C17"/>
    <mergeCell ref="A7:C7"/>
    <mergeCell ref="A6:C6"/>
    <mergeCell ref="A4:C4"/>
    <mergeCell ref="A1:C1"/>
    <mergeCell ref="A3:C3"/>
    <mergeCell ref="A5:C5"/>
    <mergeCell ref="A2:C2"/>
    <mergeCell ref="A47:C47"/>
  </mergeCells>
  <dataValidations count="4">
    <dataValidation type="decimal" allowBlank="1" showInputMessage="1" showErrorMessage="1" sqref="B11">
      <formula1>-9999999999999990000</formula1>
      <formula2>9.99999999999999E+21</formula2>
    </dataValidation>
    <dataValidation type="list" allowBlank="1" showInputMessage="1" showErrorMessage="1" sqref="C21:C25 C30">
      <formula1>$E$18:$E$40</formula1>
    </dataValidation>
    <dataValidation type="decimal" allowBlank="1" showInputMessage="1" showErrorMessage="1" sqref="G18:G40 B21:B24 B30 B51:B52">
      <formula1>-999999999999</formula1>
      <formula2>999999999999</formula2>
    </dataValidation>
    <dataValidation type="decimal" allowBlank="1" showInputMessage="1" showErrorMessage="1" sqref="B10 B12:B14">
      <formula1>-999999999999</formula1>
      <formula2>999999999999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56.57421875" style="1" bestFit="1" customWidth="1"/>
    <col min="2" max="8" width="15.7109375" style="1" customWidth="1"/>
    <col min="9" max="16384" width="9.140625" style="1" customWidth="1"/>
  </cols>
  <sheetData>
    <row r="1" spans="1:8" ht="19.5">
      <c r="A1" s="190" t="s">
        <v>322</v>
      </c>
      <c r="B1" s="191"/>
      <c r="C1" s="191"/>
      <c r="D1" s="191"/>
      <c r="E1" s="191"/>
      <c r="F1" s="191"/>
      <c r="G1" s="191"/>
      <c r="H1" s="192"/>
    </row>
    <row r="2" spans="1:8" ht="25.5" customHeight="1" thickBot="1">
      <c r="A2" s="193" t="s">
        <v>323</v>
      </c>
      <c r="B2" s="193"/>
      <c r="C2" s="193"/>
      <c r="D2" s="193"/>
      <c r="E2" s="193"/>
      <c r="F2" s="194"/>
      <c r="G2" s="194"/>
      <c r="H2" s="194"/>
    </row>
    <row r="3" spans="1:8" ht="14.25" thickBot="1" thickTop="1">
      <c r="A3" s="186" t="s">
        <v>324</v>
      </c>
      <c r="B3" s="187"/>
      <c r="C3" s="187"/>
      <c r="D3" s="187"/>
      <c r="E3" s="187"/>
      <c r="F3" s="188"/>
      <c r="G3" s="188"/>
      <c r="H3" s="189"/>
    </row>
    <row r="4" spans="1:8" ht="26.25" thickTop="1">
      <c r="A4" s="75" t="s">
        <v>0</v>
      </c>
      <c r="B4" s="74" t="s">
        <v>2</v>
      </c>
      <c r="C4" s="70">
        <v>2014</v>
      </c>
      <c r="D4" s="70">
        <v>2015</v>
      </c>
      <c r="E4" s="70">
        <v>2016</v>
      </c>
      <c r="F4" s="70">
        <v>2017</v>
      </c>
      <c r="G4" s="70">
        <v>2018</v>
      </c>
      <c r="H4" s="71" t="s">
        <v>1</v>
      </c>
    </row>
    <row r="5" spans="1:8" ht="15" customHeight="1">
      <c r="A5" s="101" t="s">
        <v>257</v>
      </c>
      <c r="B5" s="77">
        <v>0</v>
      </c>
      <c r="C5" s="78">
        <v>0</v>
      </c>
      <c r="D5" s="78">
        <v>0</v>
      </c>
      <c r="E5" s="78">
        <v>0</v>
      </c>
      <c r="F5" s="78">
        <v>73346.25</v>
      </c>
      <c r="G5" s="78">
        <v>0</v>
      </c>
      <c r="H5" s="79">
        <f aca="true" t="shared" si="0" ref="H5:H11">SUM(B5:G5)</f>
        <v>73346.25</v>
      </c>
    </row>
    <row r="6" spans="1:8" ht="15" customHeight="1">
      <c r="A6" s="102" t="s">
        <v>258</v>
      </c>
      <c r="B6" s="80">
        <v>0</v>
      </c>
      <c r="C6" s="81">
        <v>0</v>
      </c>
      <c r="D6" s="81">
        <v>0</v>
      </c>
      <c r="E6" s="81">
        <v>0</v>
      </c>
      <c r="F6" s="81">
        <v>0</v>
      </c>
      <c r="G6" s="81">
        <v>0</v>
      </c>
      <c r="H6" s="82">
        <f t="shared" si="0"/>
        <v>0</v>
      </c>
    </row>
    <row r="7" spans="1:8" ht="15" customHeight="1">
      <c r="A7" s="102" t="s">
        <v>259</v>
      </c>
      <c r="B7" s="80">
        <v>0</v>
      </c>
      <c r="C7" s="81">
        <v>0</v>
      </c>
      <c r="D7" s="81">
        <v>0</v>
      </c>
      <c r="E7" s="81">
        <v>0</v>
      </c>
      <c r="F7" s="81">
        <v>6006.98</v>
      </c>
      <c r="G7" s="81">
        <v>0</v>
      </c>
      <c r="H7" s="82">
        <f t="shared" si="0"/>
        <v>6006.98</v>
      </c>
    </row>
    <row r="8" spans="1:8" ht="15" customHeight="1">
      <c r="A8" s="103" t="s">
        <v>260</v>
      </c>
      <c r="B8" s="80">
        <v>56811.95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2">
        <f t="shared" si="0"/>
        <v>56811.95</v>
      </c>
    </row>
    <row r="9" spans="1:8" ht="15" customHeight="1">
      <c r="A9" s="102" t="s">
        <v>261</v>
      </c>
      <c r="B9" s="80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2">
        <f t="shared" si="0"/>
        <v>0</v>
      </c>
    </row>
    <row r="10" spans="1:8" ht="15" customHeight="1">
      <c r="A10" s="102" t="s">
        <v>262</v>
      </c>
      <c r="B10" s="80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2">
        <f t="shared" si="0"/>
        <v>0</v>
      </c>
    </row>
    <row r="11" spans="1:8" ht="15" customHeight="1">
      <c r="A11" s="104" t="s">
        <v>263</v>
      </c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2">
        <f t="shared" si="0"/>
        <v>0</v>
      </c>
    </row>
    <row r="12" spans="1:8" ht="15" customHeight="1">
      <c r="A12" s="105" t="s">
        <v>264</v>
      </c>
      <c r="B12" s="83">
        <v>0</v>
      </c>
      <c r="C12" s="84">
        <v>0</v>
      </c>
      <c r="D12" s="84">
        <v>0</v>
      </c>
      <c r="E12" s="84">
        <v>0</v>
      </c>
      <c r="F12" s="84">
        <v>250</v>
      </c>
      <c r="G12" s="84">
        <v>0</v>
      </c>
      <c r="H12" s="85">
        <f aca="true" t="shared" si="1" ref="H12:H19">SUM(B12:G12)</f>
        <v>250</v>
      </c>
    </row>
    <row r="13" spans="1:8" ht="15" customHeight="1">
      <c r="A13" s="110" t="s">
        <v>271</v>
      </c>
      <c r="B13" s="86">
        <f aca="true" t="shared" si="2" ref="B13:H13">SUM(B5:B12)</f>
        <v>56811.95</v>
      </c>
      <c r="C13" s="87">
        <f t="shared" si="2"/>
        <v>0</v>
      </c>
      <c r="D13" s="87">
        <f t="shared" si="2"/>
        <v>0</v>
      </c>
      <c r="E13" s="87">
        <f t="shared" si="2"/>
        <v>0</v>
      </c>
      <c r="F13" s="87">
        <f t="shared" si="2"/>
        <v>79603.23</v>
      </c>
      <c r="G13" s="87">
        <f t="shared" si="2"/>
        <v>0</v>
      </c>
      <c r="H13" s="88">
        <f t="shared" si="2"/>
        <v>136415.18</v>
      </c>
    </row>
    <row r="14" spans="1:8" ht="15" customHeight="1">
      <c r="A14" s="106" t="s">
        <v>265</v>
      </c>
      <c r="B14" s="89">
        <v>65728.33</v>
      </c>
      <c r="C14" s="90">
        <v>20000</v>
      </c>
      <c r="D14" s="90">
        <v>373.32</v>
      </c>
      <c r="E14" s="90">
        <v>24078.75</v>
      </c>
      <c r="F14" s="90">
        <v>94045.03</v>
      </c>
      <c r="G14" s="90">
        <v>0</v>
      </c>
      <c r="H14" s="91">
        <f t="shared" si="1"/>
        <v>204225.43</v>
      </c>
    </row>
    <row r="15" spans="1:8" ht="15" customHeight="1">
      <c r="A15" s="107" t="s">
        <v>266</v>
      </c>
      <c r="B15" s="92">
        <v>0</v>
      </c>
      <c r="C15" s="93">
        <v>0</v>
      </c>
      <c r="D15" s="93">
        <v>3933.63</v>
      </c>
      <c r="E15" s="93">
        <v>1235.19</v>
      </c>
      <c r="F15" s="93">
        <v>113973.61</v>
      </c>
      <c r="G15" s="93">
        <v>0</v>
      </c>
      <c r="H15" s="94">
        <f t="shared" si="1"/>
        <v>119142.43</v>
      </c>
    </row>
    <row r="16" spans="1:8" ht="15" customHeight="1">
      <c r="A16" s="107" t="s">
        <v>267</v>
      </c>
      <c r="B16" s="92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4">
        <f t="shared" si="1"/>
        <v>0</v>
      </c>
    </row>
    <row r="17" spans="1:8" ht="15" customHeight="1">
      <c r="A17" s="107" t="s">
        <v>268</v>
      </c>
      <c r="B17" s="92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4">
        <f>SUM(B17:G17)</f>
        <v>0</v>
      </c>
    </row>
    <row r="18" spans="1:8" ht="15" customHeight="1">
      <c r="A18" s="107" t="s">
        <v>269</v>
      </c>
      <c r="B18" s="92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4">
        <f>SUM(B18:G18)</f>
        <v>0</v>
      </c>
    </row>
    <row r="19" spans="1:8" ht="15" customHeight="1">
      <c r="A19" s="108" t="s">
        <v>270</v>
      </c>
      <c r="B19" s="95">
        <v>1200</v>
      </c>
      <c r="C19" s="96">
        <v>0</v>
      </c>
      <c r="D19" s="96">
        <v>0</v>
      </c>
      <c r="E19" s="96">
        <v>0</v>
      </c>
      <c r="F19" s="96">
        <v>2582.3</v>
      </c>
      <c r="G19" s="96">
        <v>0</v>
      </c>
      <c r="H19" s="97">
        <f t="shared" si="1"/>
        <v>3782.3</v>
      </c>
    </row>
    <row r="20" spans="1:8" ht="15" customHeight="1" thickBot="1">
      <c r="A20" s="109" t="s">
        <v>272</v>
      </c>
      <c r="B20" s="98">
        <f aca="true" t="shared" si="3" ref="B20:H20">SUM(B14:B19)</f>
        <v>66928.33</v>
      </c>
      <c r="C20" s="99">
        <f t="shared" si="3"/>
        <v>20000</v>
      </c>
      <c r="D20" s="99">
        <f t="shared" si="3"/>
        <v>4306.95</v>
      </c>
      <c r="E20" s="99">
        <f t="shared" si="3"/>
        <v>25313.94</v>
      </c>
      <c r="F20" s="99">
        <f t="shared" si="3"/>
        <v>210600.94</v>
      </c>
      <c r="G20" s="99">
        <f t="shared" si="3"/>
        <v>0</v>
      </c>
      <c r="H20" s="100">
        <f t="shared" si="3"/>
        <v>327150.16</v>
      </c>
    </row>
    <row r="21" ht="13.5" thickTop="1"/>
    <row r="22" ht="13.5" thickBot="1"/>
    <row r="23" spans="1:8" ht="14.25" thickBot="1" thickTop="1">
      <c r="A23" s="186" t="s">
        <v>325</v>
      </c>
      <c r="B23" s="187"/>
      <c r="C23" s="187"/>
      <c r="D23" s="187"/>
      <c r="E23" s="187"/>
      <c r="F23" s="188"/>
      <c r="G23" s="188"/>
      <c r="H23" s="189"/>
    </row>
    <row r="24" spans="1:8" ht="26.25" thickTop="1">
      <c r="A24" s="75" t="s">
        <v>0</v>
      </c>
      <c r="B24" s="76" t="s">
        <v>2</v>
      </c>
      <c r="C24" s="72">
        <v>2014</v>
      </c>
      <c r="D24" s="72">
        <v>2015</v>
      </c>
      <c r="E24" s="72">
        <v>2016</v>
      </c>
      <c r="F24" s="72">
        <v>2017</v>
      </c>
      <c r="G24" s="72">
        <v>2018</v>
      </c>
      <c r="H24" s="73" t="s">
        <v>1</v>
      </c>
    </row>
    <row r="25" spans="1:8" ht="15" customHeight="1">
      <c r="A25" s="101" t="s">
        <v>257</v>
      </c>
      <c r="B25" s="77">
        <v>0</v>
      </c>
      <c r="C25" s="78">
        <v>0</v>
      </c>
      <c r="D25" s="78">
        <v>0</v>
      </c>
      <c r="E25" s="78">
        <v>0</v>
      </c>
      <c r="F25" s="78">
        <v>1695.6</v>
      </c>
      <c r="G25" s="78">
        <v>21333.82</v>
      </c>
      <c r="H25" s="79">
        <f aca="true" t="shared" si="4" ref="H25:H32">SUM(B25:G25)</f>
        <v>23029.42</v>
      </c>
    </row>
    <row r="26" spans="1:8" ht="15" customHeight="1">
      <c r="A26" s="102" t="s">
        <v>258</v>
      </c>
      <c r="B26" s="80">
        <v>0</v>
      </c>
      <c r="C26" s="81">
        <v>0</v>
      </c>
      <c r="D26" s="81">
        <v>0</v>
      </c>
      <c r="E26" s="81">
        <v>0</v>
      </c>
      <c r="F26" s="81">
        <v>0</v>
      </c>
      <c r="G26" s="81">
        <v>32.2</v>
      </c>
      <c r="H26" s="82">
        <f t="shared" si="4"/>
        <v>32.2</v>
      </c>
    </row>
    <row r="27" spans="1:8" ht="15" customHeight="1">
      <c r="A27" s="102" t="s">
        <v>259</v>
      </c>
      <c r="B27" s="80">
        <v>0</v>
      </c>
      <c r="C27" s="81">
        <v>0</v>
      </c>
      <c r="D27" s="81">
        <v>0</v>
      </c>
      <c r="E27" s="81">
        <v>0</v>
      </c>
      <c r="F27" s="81">
        <v>0</v>
      </c>
      <c r="G27" s="81">
        <v>2477.38</v>
      </c>
      <c r="H27" s="82">
        <f t="shared" si="4"/>
        <v>2477.38</v>
      </c>
    </row>
    <row r="28" spans="1:8" ht="15" customHeight="1">
      <c r="A28" s="103" t="s">
        <v>260</v>
      </c>
      <c r="B28" s="80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2">
        <f t="shared" si="4"/>
        <v>0</v>
      </c>
    </row>
    <row r="29" spans="1:8" ht="15" customHeight="1">
      <c r="A29" s="102" t="s">
        <v>261</v>
      </c>
      <c r="B29" s="80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2">
        <f t="shared" si="4"/>
        <v>0</v>
      </c>
    </row>
    <row r="30" spans="1:8" ht="15" customHeight="1">
      <c r="A30" s="102" t="s">
        <v>262</v>
      </c>
      <c r="B30" s="80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2">
        <f t="shared" si="4"/>
        <v>0</v>
      </c>
    </row>
    <row r="31" spans="1:8" ht="15" customHeight="1">
      <c r="A31" s="104" t="s">
        <v>263</v>
      </c>
      <c r="B31" s="80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2">
        <f t="shared" si="4"/>
        <v>0</v>
      </c>
    </row>
    <row r="32" spans="1:8" ht="15" customHeight="1">
      <c r="A32" s="105" t="s">
        <v>264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333.95</v>
      </c>
      <c r="H32" s="85">
        <f t="shared" si="4"/>
        <v>333.95</v>
      </c>
    </row>
    <row r="33" spans="1:8" ht="15" customHeight="1">
      <c r="A33" s="110" t="s">
        <v>271</v>
      </c>
      <c r="B33" s="86">
        <f aca="true" t="shared" si="5" ref="B33:H33">SUM(B25:B32)</f>
        <v>0</v>
      </c>
      <c r="C33" s="87">
        <f t="shared" si="5"/>
        <v>0</v>
      </c>
      <c r="D33" s="87">
        <f t="shared" si="5"/>
        <v>0</v>
      </c>
      <c r="E33" s="87">
        <f t="shared" si="5"/>
        <v>0</v>
      </c>
      <c r="F33" s="87">
        <f t="shared" si="5"/>
        <v>1695.6</v>
      </c>
      <c r="G33" s="87">
        <f t="shared" si="5"/>
        <v>24177.350000000002</v>
      </c>
      <c r="H33" s="88">
        <f t="shared" si="5"/>
        <v>25872.95</v>
      </c>
    </row>
    <row r="34" spans="1:8" ht="15" customHeight="1">
      <c r="A34" s="106" t="s">
        <v>265</v>
      </c>
      <c r="B34" s="89">
        <v>12138.85</v>
      </c>
      <c r="C34" s="90">
        <v>2065.33</v>
      </c>
      <c r="D34" s="90">
        <v>373.32</v>
      </c>
      <c r="E34" s="90">
        <v>15707.15</v>
      </c>
      <c r="F34" s="90">
        <v>9670.81</v>
      </c>
      <c r="G34" s="90">
        <v>100557.67</v>
      </c>
      <c r="H34" s="91">
        <f aca="true" t="shared" si="6" ref="H34:H39">SUM(B34:G34)</f>
        <v>140513.13</v>
      </c>
    </row>
    <row r="35" spans="1:8" ht="15" customHeight="1">
      <c r="A35" s="107" t="s">
        <v>266</v>
      </c>
      <c r="B35" s="92">
        <v>0</v>
      </c>
      <c r="C35" s="93">
        <v>0</v>
      </c>
      <c r="D35" s="93">
        <v>3933.63</v>
      </c>
      <c r="E35" s="93">
        <v>1235.19</v>
      </c>
      <c r="F35" s="93">
        <v>53755.82</v>
      </c>
      <c r="G35" s="93">
        <v>70791.34</v>
      </c>
      <c r="H35" s="94">
        <f t="shared" si="6"/>
        <v>129715.98</v>
      </c>
    </row>
    <row r="36" spans="1:8" ht="15" customHeight="1">
      <c r="A36" s="107" t="s">
        <v>267</v>
      </c>
      <c r="B36" s="92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4">
        <f t="shared" si="6"/>
        <v>0</v>
      </c>
    </row>
    <row r="37" spans="1:8" ht="15" customHeight="1">
      <c r="A37" s="107" t="s">
        <v>268</v>
      </c>
      <c r="B37" s="92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4">
        <f t="shared" si="6"/>
        <v>0</v>
      </c>
    </row>
    <row r="38" spans="1:8" ht="15" customHeight="1">
      <c r="A38" s="107" t="s">
        <v>269</v>
      </c>
      <c r="B38" s="92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4">
        <f t="shared" si="6"/>
        <v>0</v>
      </c>
    </row>
    <row r="39" spans="1:8" ht="15" customHeight="1">
      <c r="A39" s="108" t="s">
        <v>270</v>
      </c>
      <c r="B39" s="95">
        <v>1200</v>
      </c>
      <c r="C39" s="96">
        <v>0</v>
      </c>
      <c r="D39" s="96">
        <v>0</v>
      </c>
      <c r="E39" s="96">
        <v>0</v>
      </c>
      <c r="F39" s="96">
        <v>2582.3</v>
      </c>
      <c r="G39" s="96">
        <v>600.41</v>
      </c>
      <c r="H39" s="97">
        <f t="shared" si="6"/>
        <v>4382.71</v>
      </c>
    </row>
    <row r="40" spans="1:8" ht="15" customHeight="1" thickBot="1">
      <c r="A40" s="109" t="s">
        <v>272</v>
      </c>
      <c r="B40" s="98">
        <f aca="true" t="shared" si="7" ref="B40:H40">SUM(B34:B39)</f>
        <v>13338.85</v>
      </c>
      <c r="C40" s="99">
        <f t="shared" si="7"/>
        <v>2065.33</v>
      </c>
      <c r="D40" s="99">
        <f t="shared" si="7"/>
        <v>4306.95</v>
      </c>
      <c r="E40" s="99">
        <f t="shared" si="7"/>
        <v>16942.34</v>
      </c>
      <c r="F40" s="99">
        <f t="shared" si="7"/>
        <v>66008.93</v>
      </c>
      <c r="G40" s="99">
        <f t="shared" si="7"/>
        <v>171949.42</v>
      </c>
      <c r="H40" s="100">
        <f t="shared" si="7"/>
        <v>274611.82</v>
      </c>
    </row>
    <row r="41" ht="13.5" thickTop="1"/>
  </sheetData>
  <sheetProtection password="D3C7" sheet="1" objects="1" scenarios="1"/>
  <mergeCells count="4">
    <mergeCell ref="A3:H3"/>
    <mergeCell ref="A23:H23"/>
    <mergeCell ref="A1:H1"/>
    <mergeCell ref="A2:H2"/>
  </mergeCells>
  <dataValidations count="2">
    <dataValidation type="whole" allowBlank="1" showInputMessage="1" showErrorMessage="1" sqref="B20:G20 H5:H20 B13:G13 H25:H40 B40:G40">
      <formula1>-9999999999999990</formula1>
      <formula2>99999999999999900000</formula2>
    </dataValidation>
    <dataValidation type="decimal" allowBlank="1" showInputMessage="1" showErrorMessage="1" sqref="B5:G12 B14:G19 B25:G39">
      <formula1>-9999999999999990</formula1>
      <formula2>99999999999999900000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8.57421875" style="1" customWidth="1"/>
    <col min="2" max="2" width="14.57421875" style="1" customWidth="1"/>
    <col min="3" max="3" width="35.8515625" style="1" customWidth="1"/>
    <col min="4" max="4" width="39.57421875" style="1" customWidth="1"/>
    <col min="5" max="8" width="20.7109375" style="1" customWidth="1"/>
    <col min="9" max="24" width="21.28125" style="1" hidden="1" customWidth="1"/>
    <col min="25" max="16384" width="9.140625" style="1" customWidth="1"/>
  </cols>
  <sheetData>
    <row r="1" spans="1:25" ht="18" customHeight="1">
      <c r="A1" s="149" t="s">
        <v>300</v>
      </c>
      <c r="B1" s="150"/>
      <c r="C1" s="150"/>
      <c r="D1" s="150"/>
      <c r="E1" s="150"/>
      <c r="F1" s="150"/>
      <c r="G1" s="169"/>
      <c r="H1" s="169"/>
      <c r="I1" s="149"/>
      <c r="J1" s="150"/>
      <c r="K1" s="150"/>
      <c r="L1" s="150"/>
      <c r="M1" s="149"/>
      <c r="N1" s="150"/>
      <c r="O1" s="150"/>
      <c r="P1" s="150"/>
      <c r="Q1" s="149"/>
      <c r="R1" s="150"/>
      <c r="S1" s="150"/>
      <c r="T1" s="150"/>
      <c r="U1" s="149"/>
      <c r="V1" s="150"/>
      <c r="W1" s="150"/>
      <c r="X1" s="151"/>
      <c r="Y1" s="117"/>
    </row>
    <row r="2" spans="1:24" ht="12.75">
      <c r="A2" s="17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</row>
    <row r="3" spans="1:24" ht="15.75">
      <c r="A3" s="171" t="s">
        <v>321</v>
      </c>
      <c r="B3" s="172"/>
      <c r="C3" s="172"/>
      <c r="D3" s="172"/>
      <c r="E3" s="173"/>
      <c r="F3" s="17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15" customHeight="1">
      <c r="A4" s="17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4" ht="15" customHeight="1">
      <c r="A5" s="55" t="s">
        <v>30</v>
      </c>
      <c r="B5" s="55" t="s">
        <v>31</v>
      </c>
      <c r="C5" s="55" t="s">
        <v>8</v>
      </c>
      <c r="D5" s="55" t="s">
        <v>9</v>
      </c>
      <c r="E5" s="55" t="s">
        <v>301</v>
      </c>
      <c r="F5" s="55" t="s">
        <v>302</v>
      </c>
      <c r="G5" s="55" t="s">
        <v>303</v>
      </c>
      <c r="H5" s="55" t="s">
        <v>304</v>
      </c>
      <c r="I5" s="56" t="s">
        <v>305</v>
      </c>
      <c r="J5" s="57" t="s">
        <v>306</v>
      </c>
      <c r="K5" s="57" t="s">
        <v>307</v>
      </c>
      <c r="L5" s="57" t="s">
        <v>308</v>
      </c>
      <c r="M5" s="56" t="s">
        <v>309</v>
      </c>
      <c r="N5" s="57" t="s">
        <v>310</v>
      </c>
      <c r="O5" s="57" t="s">
        <v>311</v>
      </c>
      <c r="P5" s="57" t="s">
        <v>312</v>
      </c>
      <c r="Q5" s="56" t="s">
        <v>313</v>
      </c>
      <c r="R5" s="57" t="s">
        <v>314</v>
      </c>
      <c r="S5" s="57" t="s">
        <v>315</v>
      </c>
      <c r="T5" s="57" t="s">
        <v>316</v>
      </c>
      <c r="U5" s="56" t="s">
        <v>317</v>
      </c>
      <c r="V5" s="57" t="s">
        <v>318</v>
      </c>
      <c r="W5" s="57" t="s">
        <v>319</v>
      </c>
      <c r="X5" s="57" t="s">
        <v>320</v>
      </c>
    </row>
    <row r="6" spans="1:24" ht="15" customHeight="1">
      <c r="A6" s="37"/>
      <c r="B6" s="37"/>
      <c r="C6" s="37"/>
      <c r="D6" s="44" t="s">
        <v>248</v>
      </c>
      <c r="E6" s="58">
        <v>0</v>
      </c>
      <c r="F6" s="58">
        <v>0</v>
      </c>
      <c r="G6" s="58">
        <v>0</v>
      </c>
      <c r="H6" s="58">
        <v>0</v>
      </c>
      <c r="I6" s="50">
        <f>IF($D6="IMU",$E6,0)</f>
        <v>0</v>
      </c>
      <c r="J6" s="51">
        <f>IF($D6="IMU",$F6,0)</f>
        <v>0</v>
      </c>
      <c r="K6" s="51">
        <f>IF($D6="IMU",$G6,0)</f>
        <v>0</v>
      </c>
      <c r="L6" s="51">
        <f>IF($D6="IMU",$H6,0)</f>
        <v>0</v>
      </c>
      <c r="M6" s="51">
        <f>IF($D6="TARSU/TIA/TARES",$E6,0)</f>
        <v>0</v>
      </c>
      <c r="N6" s="51">
        <f>IF($D6="TARSU/TIA/TARES",$F6,0)</f>
        <v>0</v>
      </c>
      <c r="O6" s="51">
        <f>IF($D6="TARSU/TIA/TARES",$G6,0)</f>
        <v>0</v>
      </c>
      <c r="P6" s="51">
        <f>IF($D6="TARSU/TIA/TARES",$H6,0)</f>
        <v>0</v>
      </c>
      <c r="Q6" s="51">
        <f>IF($D6="COSAP/TOSAP",$E6,0)</f>
        <v>0</v>
      </c>
      <c r="R6" s="51">
        <f>IF($D6="COSAP/TOSAP",$F6,0)</f>
        <v>0</v>
      </c>
      <c r="S6" s="51">
        <f>IF($D6="COSAP/TOSAP",$G6,0)</f>
        <v>0</v>
      </c>
      <c r="T6" s="51">
        <f>IF($D6="COSAP/TOSAP",$H6,0)</f>
        <v>0</v>
      </c>
      <c r="U6" s="51">
        <f>IF($D6="Altri Tributi",$E6,0)</f>
        <v>0</v>
      </c>
      <c r="V6" s="51">
        <f>IF($D6="Altri Tributi",$F6,0)</f>
        <v>0</v>
      </c>
      <c r="W6" s="51">
        <f>IF($D6="Altri Tributi",$G6,0)</f>
        <v>0</v>
      </c>
      <c r="X6" s="51">
        <f>IF($D6="Altri Tributi",$H6,0)</f>
        <v>0</v>
      </c>
    </row>
    <row r="7" spans="1:24" ht="15" customHeight="1">
      <c r="A7" s="37"/>
      <c r="B7" s="37"/>
      <c r="C7" s="37"/>
      <c r="D7" s="44" t="s">
        <v>248</v>
      </c>
      <c r="E7" s="58">
        <v>0</v>
      </c>
      <c r="F7" s="58">
        <v>0</v>
      </c>
      <c r="G7" s="58">
        <v>0</v>
      </c>
      <c r="H7" s="58">
        <v>0</v>
      </c>
      <c r="I7" s="50">
        <f>IF($D7="IMU",$E7,0)</f>
        <v>0</v>
      </c>
      <c r="J7" s="51">
        <f>IF($D7="IMU",$F7,0)</f>
        <v>0</v>
      </c>
      <c r="K7" s="51">
        <f>IF($D7="IMU",$G7,0)</f>
        <v>0</v>
      </c>
      <c r="L7" s="51">
        <f>IF($D7="IMU",$H7,0)</f>
        <v>0</v>
      </c>
      <c r="M7" s="51">
        <f>IF($D7="TARSU/TIA/TARES",$E7,0)</f>
        <v>0</v>
      </c>
      <c r="N7" s="51">
        <f>IF($D7="TARSU/TIA/TARES",$F7,0)</f>
        <v>0</v>
      </c>
      <c r="O7" s="51">
        <f>IF($D7="TARSU/TIA/TARES",$G7,0)</f>
        <v>0</v>
      </c>
      <c r="P7" s="51">
        <f>IF($D7="TARSU/TIA/TARES",$H7,0)</f>
        <v>0</v>
      </c>
      <c r="Q7" s="51">
        <f>IF($D7="COSAP/TOSAP",$E7,0)</f>
        <v>0</v>
      </c>
      <c r="R7" s="51">
        <f>IF($D7="COSAP/TOSAP",$F7,0)</f>
        <v>0</v>
      </c>
      <c r="S7" s="51">
        <f>IF($D7="COSAP/TOSAP",$G7,0)</f>
        <v>0</v>
      </c>
      <c r="T7" s="51">
        <f>IF($D7="COSAP/TOSAP",$H7,0)</f>
        <v>0</v>
      </c>
      <c r="U7" s="51">
        <f>IF($D7="Altri Tributi",$E7,0)</f>
        <v>0</v>
      </c>
      <c r="V7" s="51">
        <f>IF($D7="Altri Tributi",$F7,0)</f>
        <v>0</v>
      </c>
      <c r="W7" s="51">
        <f>IF($D7="Altri Tributi",$G7,0)</f>
        <v>0</v>
      </c>
      <c r="X7" s="51">
        <f>IF($D7="Altri Tributi",$H7,0)</f>
        <v>0</v>
      </c>
    </row>
    <row r="8" spans="4:24" ht="15" customHeight="1">
      <c r="D8" s="52" t="s">
        <v>16</v>
      </c>
      <c r="E8" s="59">
        <f>SUM(E6:E7)</f>
        <v>0</v>
      </c>
      <c r="F8" s="59">
        <f>SUM(F6:F7)</f>
        <v>0</v>
      </c>
      <c r="G8" s="59">
        <f>SUM(G6:G7)</f>
        <v>0</v>
      </c>
      <c r="H8" s="59">
        <f>SUM(H6:H7)</f>
        <v>0</v>
      </c>
      <c r="I8" s="60">
        <f>SUM(I6:I7)</f>
        <v>0</v>
      </c>
      <c r="J8" s="60">
        <f aca="true" t="shared" si="0" ref="J8:X8">SUM(J6:J7)</f>
        <v>0</v>
      </c>
      <c r="K8" s="60">
        <f t="shared" si="0"/>
        <v>0</v>
      </c>
      <c r="L8" s="60">
        <f t="shared" si="0"/>
        <v>0</v>
      </c>
      <c r="M8" s="60">
        <f t="shared" si="0"/>
        <v>0</v>
      </c>
      <c r="N8" s="60">
        <f t="shared" si="0"/>
        <v>0</v>
      </c>
      <c r="O8" s="60">
        <f t="shared" si="0"/>
        <v>0</v>
      </c>
      <c r="P8" s="60">
        <f t="shared" si="0"/>
        <v>0</v>
      </c>
      <c r="Q8" s="60">
        <f t="shared" si="0"/>
        <v>0</v>
      </c>
      <c r="R8" s="60">
        <f t="shared" si="0"/>
        <v>0</v>
      </c>
      <c r="S8" s="60">
        <f t="shared" si="0"/>
        <v>0</v>
      </c>
      <c r="T8" s="60">
        <f t="shared" si="0"/>
        <v>0</v>
      </c>
      <c r="U8" s="60">
        <f t="shared" si="0"/>
        <v>0</v>
      </c>
      <c r="V8" s="60">
        <f t="shared" si="0"/>
        <v>0</v>
      </c>
      <c r="W8" s="60">
        <f t="shared" si="0"/>
        <v>0</v>
      </c>
      <c r="X8" s="60">
        <f t="shared" si="0"/>
        <v>0</v>
      </c>
    </row>
  </sheetData>
  <sheetProtection password="D3C7" sheet="1" formatCells="0" formatColumns="0" formatRows="0"/>
  <mergeCells count="8">
    <mergeCell ref="A2:X2"/>
    <mergeCell ref="A3:X3"/>
    <mergeCell ref="A4:X4"/>
    <mergeCell ref="A1:H1"/>
    <mergeCell ref="I1:L1"/>
    <mergeCell ref="M1:P1"/>
    <mergeCell ref="Q1:T1"/>
    <mergeCell ref="U1:X1"/>
  </mergeCells>
  <dataValidations count="1">
    <dataValidation type="list" allowBlank="1" showInputMessage="1" showErrorMessage="1" sqref="D6:D7">
      <formula1>"&lt;selezionare&gt;,IMU,TARSU/TIA/TARES,COSAP/TOSAP,Altri Tributi"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3.00390625" style="5" customWidth="1"/>
    <col min="2" max="5" width="13.7109375" style="5" customWidth="1"/>
    <col min="6" max="16384" width="9.140625" style="5" customWidth="1"/>
  </cols>
  <sheetData>
    <row r="1" spans="1:5" ht="18.75" customHeight="1">
      <c r="A1" s="196" t="s">
        <v>291</v>
      </c>
      <c r="B1" s="197"/>
      <c r="C1" s="197"/>
      <c r="D1" s="197"/>
      <c r="E1" s="197"/>
    </row>
    <row r="2" spans="1:5" ht="19.5" customHeight="1">
      <c r="A2" s="135" t="s">
        <v>278</v>
      </c>
      <c r="B2" s="136"/>
      <c r="C2" s="167"/>
      <c r="D2" s="167"/>
      <c r="E2" s="167"/>
    </row>
    <row r="3" spans="1:5" ht="15" customHeight="1">
      <c r="A3" s="168" t="s">
        <v>279</v>
      </c>
      <c r="B3" s="181"/>
      <c r="C3" s="181"/>
      <c r="D3" s="182"/>
      <c r="E3" s="182"/>
    </row>
    <row r="4" spans="1:6" ht="31.5" customHeight="1">
      <c r="A4" s="112"/>
      <c r="B4" s="198" t="s">
        <v>280</v>
      </c>
      <c r="C4" s="198" t="s">
        <v>281</v>
      </c>
      <c r="D4" s="116" t="s">
        <v>282</v>
      </c>
      <c r="E4" s="115" t="s">
        <v>284</v>
      </c>
      <c r="F4" s="6" t="s">
        <v>293</v>
      </c>
    </row>
    <row r="5" spans="1:6" ht="31.5" customHeight="1">
      <c r="A5" s="112"/>
      <c r="B5" s="199"/>
      <c r="C5" s="199"/>
      <c r="D5" s="115" t="s">
        <v>283</v>
      </c>
      <c r="E5" s="115" t="s">
        <v>285</v>
      </c>
      <c r="F5" s="47"/>
    </row>
    <row r="6" spans="1:6" ht="32.25" customHeight="1">
      <c r="A6" s="114" t="s">
        <v>286</v>
      </c>
      <c r="B6" s="66">
        <f>Evasione!I8</f>
        <v>0</v>
      </c>
      <c r="C6" s="66">
        <f>Evasione!J8</f>
        <v>0</v>
      </c>
      <c r="D6" s="66">
        <f>Evasione!K8</f>
        <v>0</v>
      </c>
      <c r="E6" s="66">
        <f>Evasione!L8</f>
        <v>0</v>
      </c>
      <c r="F6" s="47" t="s">
        <v>294</v>
      </c>
    </row>
    <row r="7" spans="1:7" ht="32.25" customHeight="1">
      <c r="A7" s="111" t="s">
        <v>287</v>
      </c>
      <c r="B7" s="66">
        <f>Evasione!M8</f>
        <v>0</v>
      </c>
      <c r="C7" s="66">
        <f>Evasione!N8</f>
        <v>0</v>
      </c>
      <c r="D7" s="66">
        <f>Evasione!O8</f>
        <v>0</v>
      </c>
      <c r="E7" s="66">
        <f>Evasione!P8</f>
        <v>0</v>
      </c>
      <c r="F7" s="47" t="s">
        <v>294</v>
      </c>
      <c r="G7" s="53"/>
    </row>
    <row r="8" spans="1:7" ht="32.25" customHeight="1">
      <c r="A8" s="111" t="s">
        <v>288</v>
      </c>
      <c r="B8" s="66">
        <f>Evasione!Q8</f>
        <v>0</v>
      </c>
      <c r="C8" s="66">
        <f>Evasione!R8</f>
        <v>0</v>
      </c>
      <c r="D8" s="66">
        <f>Evasione!S8</f>
        <v>0</v>
      </c>
      <c r="E8" s="66">
        <f>Evasione!T8</f>
        <v>0</v>
      </c>
      <c r="F8" s="47" t="s">
        <v>294</v>
      </c>
      <c r="G8" s="53"/>
    </row>
    <row r="9" spans="1:7" ht="32.25" customHeight="1">
      <c r="A9" s="111" t="s">
        <v>289</v>
      </c>
      <c r="B9" s="66">
        <f>Evasione!U8</f>
        <v>0</v>
      </c>
      <c r="C9" s="66">
        <f>Evasione!V8</f>
        <v>0</v>
      </c>
      <c r="D9" s="66">
        <f>Evasione!W8</f>
        <v>0</v>
      </c>
      <c r="E9" s="66">
        <f>Evasione!X8</f>
        <v>0</v>
      </c>
      <c r="F9" s="47" t="s">
        <v>294</v>
      </c>
      <c r="G9" s="53"/>
    </row>
    <row r="10" spans="1:7" ht="32.25" customHeight="1">
      <c r="A10" s="113" t="s">
        <v>290</v>
      </c>
      <c r="B10" s="65">
        <f>SUM(B6:B9)</f>
        <v>0</v>
      </c>
      <c r="C10" s="65">
        <f>SUM(C6:C9)</f>
        <v>0</v>
      </c>
      <c r="D10" s="65">
        <f>SUM(D6:D9)</f>
        <v>0</v>
      </c>
      <c r="E10" s="65">
        <f>SUM(E6:E9)</f>
        <v>0</v>
      </c>
      <c r="F10" s="47" t="s">
        <v>295</v>
      </c>
      <c r="G10" s="53"/>
    </row>
    <row r="11" ht="12.75">
      <c r="A11" s="53"/>
    </row>
    <row r="12" spans="1:5" ht="24.75" customHeight="1">
      <c r="A12" s="175" t="s">
        <v>296</v>
      </c>
      <c r="B12" s="195"/>
      <c r="C12" s="195"/>
      <c r="D12" s="195"/>
      <c r="E12" s="195"/>
    </row>
    <row r="13" spans="1:5" ht="24.75" customHeight="1">
      <c r="A13" s="175" t="s">
        <v>297</v>
      </c>
      <c r="B13" s="195"/>
      <c r="C13" s="195"/>
      <c r="D13" s="195"/>
      <c r="E13" s="195"/>
    </row>
    <row r="14" spans="1:5" ht="24.75" customHeight="1">
      <c r="A14" s="175" t="s">
        <v>298</v>
      </c>
      <c r="B14" s="195"/>
      <c r="C14" s="195"/>
      <c r="D14" s="195"/>
      <c r="E14" s="195"/>
    </row>
    <row r="15" spans="1:5" ht="24.75" customHeight="1">
      <c r="A15" s="175" t="s">
        <v>299</v>
      </c>
      <c r="B15" s="195"/>
      <c r="C15" s="195"/>
      <c r="D15" s="195"/>
      <c r="E15" s="195"/>
    </row>
    <row r="16" ht="12.75">
      <c r="A16" s="53"/>
    </row>
    <row r="17" ht="12.75">
      <c r="A17" s="53"/>
    </row>
    <row r="18" ht="12.75">
      <c r="A18" s="53"/>
    </row>
    <row r="19" ht="12.75">
      <c r="A19" s="53"/>
    </row>
    <row r="20" ht="12.75">
      <c r="A20" s="53"/>
    </row>
  </sheetData>
  <sheetProtection password="D3C7" sheet="1" formatCells="0" formatColumns="0" formatRows="0"/>
  <mergeCells count="9">
    <mergeCell ref="A15:E15"/>
    <mergeCell ref="A12:E12"/>
    <mergeCell ref="A1:E1"/>
    <mergeCell ref="A2:E2"/>
    <mergeCell ref="A3:E3"/>
    <mergeCell ref="A13:E13"/>
    <mergeCell ref="A14:E14"/>
    <mergeCell ref="B4:B5"/>
    <mergeCell ref="C4:C5"/>
  </mergeCells>
  <dataValidations count="1">
    <dataValidation type="decimal" allowBlank="1" showInputMessage="1" showErrorMessage="1" sqref="B6:E10">
      <formula1>-9999999999999990</formula1>
      <formula2>99999999999999900000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28125" style="1" customWidth="1"/>
    <col min="2" max="2" width="20.421875" style="1" customWidth="1"/>
    <col min="3" max="3" width="35.7109375" style="1" customWidth="1"/>
    <col min="4" max="4" width="14.8515625" style="1" customWidth="1"/>
    <col min="5" max="5" width="40.7109375" style="1" customWidth="1"/>
    <col min="6" max="6" width="50.28125" style="1" customWidth="1"/>
    <col min="7" max="12" width="0.13671875" style="1" hidden="1" customWidth="1"/>
    <col min="13" max="16384" width="9.140625" style="1" customWidth="1"/>
  </cols>
  <sheetData>
    <row r="1" spans="1:11" ht="18" customHeight="1">
      <c r="A1" s="142"/>
      <c r="B1" s="143"/>
      <c r="C1" s="143"/>
      <c r="D1" s="143"/>
      <c r="E1" s="143"/>
      <c r="F1" s="144"/>
      <c r="G1" s="32"/>
      <c r="H1" s="32"/>
      <c r="I1" s="32"/>
      <c r="J1" s="32"/>
      <c r="K1" s="32"/>
    </row>
    <row r="2" ht="15" customHeight="1"/>
    <row r="3" spans="1:6" ht="15.75">
      <c r="A3" s="146" t="s">
        <v>247</v>
      </c>
      <c r="B3" s="147"/>
      <c r="C3" s="147"/>
      <c r="D3" s="147"/>
      <c r="E3" s="147"/>
      <c r="F3" s="148"/>
    </row>
    <row r="4" ht="15" customHeight="1">
      <c r="A4" s="2"/>
    </row>
    <row r="5" spans="1:6" ht="15" customHeight="1">
      <c r="A5" s="33" t="s">
        <v>3</v>
      </c>
      <c r="F5" s="34"/>
    </row>
    <row r="6" spans="1:12" ht="15" customHeight="1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</row>
    <row r="7" spans="1:12" ht="15" customHeight="1">
      <c r="A7" s="37"/>
      <c r="B7" s="37"/>
      <c r="C7" s="37"/>
      <c r="D7" s="3">
        <v>0</v>
      </c>
      <c r="E7" s="37"/>
      <c r="F7" s="44"/>
      <c r="G7" s="38">
        <f>IF(F7="Entrate vincolate comp.",D7,0)</f>
        <v>0</v>
      </c>
      <c r="H7" s="38">
        <f>IF(F7="Entrate libere comp. per finanziare personale",D7,0)</f>
        <v>0</v>
      </c>
      <c r="I7" s="38">
        <f>IF(F7="Entrate libere comp. per finanziare casi punto 5.4a del p.c. 4/2",D7,0)</f>
        <v>0</v>
      </c>
      <c r="J7" s="38">
        <f>IF(F7="Entrate vincolate anni precedenti",D7,0)</f>
        <v>0</v>
      </c>
      <c r="K7" s="38">
        <f>IF(F7="Entrate libere anni precedenti",D7,0)</f>
        <v>0</v>
      </c>
      <c r="L7" s="38">
        <f>IF(F7="da Riaccertamento straordinario",D7,0)</f>
        <v>0</v>
      </c>
    </row>
    <row r="8" spans="1:12" ht="15" customHeight="1">
      <c r="A8" s="37"/>
      <c r="B8" s="37"/>
      <c r="C8" s="37"/>
      <c r="D8" s="3">
        <v>0</v>
      </c>
      <c r="E8" s="37"/>
      <c r="F8" s="44"/>
      <c r="G8" s="38">
        <f>IF(F8="Entrate vincolate comp.",D8,0)</f>
        <v>0</v>
      </c>
      <c r="H8" s="38">
        <f>IF(F8="Entrate libere comp. per finanziare personale",D8,0)</f>
        <v>0</v>
      </c>
      <c r="I8" s="38">
        <f>IF(F8="Entrate libere comp. per finanziare casi punto 5.4a del p.c. 4/2",D8,0)</f>
        <v>0</v>
      </c>
      <c r="J8" s="38">
        <f>IF(F8="Entrate vincolate anni precedenti",D8,0)</f>
        <v>0</v>
      </c>
      <c r="K8" s="38">
        <f>IF(F8="Entrate libere anni precedenti",D8,0)</f>
        <v>0</v>
      </c>
      <c r="L8" s="38">
        <f>IF(F8="da Riaccertamento straordinario",D8,0)</f>
        <v>0</v>
      </c>
    </row>
    <row r="9" spans="1:6" ht="15" customHeight="1">
      <c r="A9" s="39" t="s">
        <v>16</v>
      </c>
      <c r="B9" s="145" t="s">
        <v>147</v>
      </c>
      <c r="C9" s="145"/>
      <c r="D9" s="40">
        <f>SUM(G7:G8)</f>
        <v>0</v>
      </c>
      <c r="E9" s="41"/>
      <c r="F9" s="34"/>
    </row>
    <row r="10" spans="1:6" ht="15" customHeight="1">
      <c r="A10" s="41"/>
      <c r="B10" s="141" t="s">
        <v>148</v>
      </c>
      <c r="C10" s="141"/>
      <c r="D10" s="40">
        <f>SUM(H7:H8)</f>
        <v>0</v>
      </c>
      <c r="E10" s="41"/>
      <c r="F10" s="34"/>
    </row>
    <row r="11" spans="1:6" ht="15" customHeight="1">
      <c r="A11" s="41"/>
      <c r="B11" s="141" t="s">
        <v>149</v>
      </c>
      <c r="C11" s="141"/>
      <c r="D11" s="40">
        <f>SUM(I7:I8)</f>
        <v>0</v>
      </c>
      <c r="E11" s="41"/>
      <c r="F11" s="34"/>
    </row>
    <row r="12" spans="1:6" ht="15" customHeight="1">
      <c r="A12" s="41"/>
      <c r="B12" s="141" t="s">
        <v>150</v>
      </c>
      <c r="C12" s="141"/>
      <c r="D12" s="40">
        <f>SUM(J7:J8)</f>
        <v>0</v>
      </c>
      <c r="E12" s="41"/>
      <c r="F12" s="34"/>
    </row>
    <row r="13" spans="1:6" ht="15" customHeight="1">
      <c r="A13" s="41"/>
      <c r="B13" s="141" t="s">
        <v>151</v>
      </c>
      <c r="C13" s="141"/>
      <c r="D13" s="40">
        <f>SUM(K7:K8)</f>
        <v>0</v>
      </c>
      <c r="E13" s="41"/>
      <c r="F13" s="34"/>
    </row>
    <row r="14" spans="1:6" ht="15" customHeight="1">
      <c r="A14" s="41"/>
      <c r="B14" s="141" t="s">
        <v>152</v>
      </c>
      <c r="C14" s="141"/>
      <c r="D14" s="40">
        <f>SUM(L7:L8)</f>
        <v>0</v>
      </c>
      <c r="E14" s="41"/>
      <c r="F14" s="34"/>
    </row>
    <row r="15" spans="2:4" ht="15" customHeight="1">
      <c r="B15" s="140" t="s">
        <v>17</v>
      </c>
      <c r="C15" s="140"/>
      <c r="D15" s="42">
        <f>SUM(D9:D14)</f>
        <v>0</v>
      </c>
    </row>
    <row r="16" ht="15" customHeight="1">
      <c r="A16" s="33" t="s">
        <v>18</v>
      </c>
    </row>
    <row r="17" spans="1:9" ht="15" customHeight="1">
      <c r="A17" s="35" t="s">
        <v>4</v>
      </c>
      <c r="B17" s="35" t="s">
        <v>5</v>
      </c>
      <c r="C17" s="35" t="s">
        <v>6</v>
      </c>
      <c r="D17" s="35" t="s">
        <v>7</v>
      </c>
      <c r="E17" s="35" t="s">
        <v>8</v>
      </c>
      <c r="F17" s="35" t="s">
        <v>9</v>
      </c>
      <c r="G17" s="36" t="s">
        <v>10</v>
      </c>
      <c r="H17" s="36" t="s">
        <v>11</v>
      </c>
      <c r="I17" s="36" t="s">
        <v>12</v>
      </c>
    </row>
    <row r="18" spans="1:9" ht="15" customHeight="1">
      <c r="A18" s="43"/>
      <c r="B18" s="43"/>
      <c r="C18" s="43"/>
      <c r="D18" s="46">
        <v>0</v>
      </c>
      <c r="E18" s="43"/>
      <c r="F18" s="44"/>
      <c r="G18" s="38">
        <f>IF(F18="Entrate vincolate investimenti competenza",D18,0)</f>
        <v>0</v>
      </c>
      <c r="H18" s="38">
        <f>IF(F18="Entrate vincolate investimenti anni precedenti",D18,0)</f>
        <v>0</v>
      </c>
      <c r="I18" s="38">
        <f>IF(F18="da Riaccertamento straordinario",D18,0)</f>
        <v>0</v>
      </c>
    </row>
    <row r="19" spans="1:9" ht="15" customHeight="1">
      <c r="A19" s="43"/>
      <c r="B19" s="43"/>
      <c r="C19" s="43"/>
      <c r="D19" s="46">
        <v>0</v>
      </c>
      <c r="E19" s="43"/>
      <c r="F19" s="44"/>
      <c r="G19" s="38">
        <f>IF(F19="Entrate vincolate investimenti competenza",D19,0)</f>
        <v>0</v>
      </c>
      <c r="H19" s="38">
        <f>IF(F19="Entrate vincolate investimenti anni precedenti",D19,0)</f>
        <v>0</v>
      </c>
      <c r="I19" s="38">
        <f>IF(F19="da Riaccertamento straordinario",D19,0)</f>
        <v>0</v>
      </c>
    </row>
    <row r="20" spans="1:4" ht="15" customHeight="1">
      <c r="A20" s="39" t="s">
        <v>16</v>
      </c>
      <c r="B20" s="141" t="s">
        <v>159</v>
      </c>
      <c r="C20" s="141"/>
      <c r="D20" s="40">
        <f>SUM(G18:G19)</f>
        <v>0</v>
      </c>
    </row>
    <row r="21" spans="1:4" ht="15" customHeight="1">
      <c r="A21" s="41"/>
      <c r="B21" s="141" t="s">
        <v>160</v>
      </c>
      <c r="C21" s="141"/>
      <c r="D21" s="40">
        <f>SUM(H18:H19)</f>
        <v>0</v>
      </c>
    </row>
    <row r="22" spans="1:4" ht="15" customHeight="1">
      <c r="A22" s="41"/>
      <c r="B22" s="141" t="s">
        <v>161</v>
      </c>
      <c r="C22" s="141"/>
      <c r="D22" s="40">
        <f>SUM(I18:I19)</f>
        <v>0</v>
      </c>
    </row>
    <row r="23" spans="1:4" ht="15" customHeight="1">
      <c r="A23" s="41"/>
      <c r="B23" s="140" t="s">
        <v>17</v>
      </c>
      <c r="C23" s="140"/>
      <c r="D23" s="40">
        <f>SUM(D20:D22)</f>
        <v>0</v>
      </c>
    </row>
    <row r="24" spans="1:4" ht="15" customHeight="1">
      <c r="A24" s="41"/>
      <c r="B24" s="140"/>
      <c r="C24" s="140"/>
      <c r="D24" s="45"/>
    </row>
    <row r="25" spans="1:6" ht="12.75" customHeight="1">
      <c r="A25" s="138" t="s">
        <v>153</v>
      </c>
      <c r="B25" s="138"/>
      <c r="C25" s="138"/>
      <c r="D25" s="138"/>
      <c r="E25" s="138"/>
      <c r="F25" s="138"/>
    </row>
    <row r="26" spans="1:6" ht="12.75">
      <c r="A26" s="139" t="s">
        <v>154</v>
      </c>
      <c r="B26" s="139"/>
      <c r="C26" s="139"/>
      <c r="D26" s="139"/>
      <c r="E26" s="139"/>
      <c r="F26" s="139"/>
    </row>
    <row r="27" spans="1:6" ht="24.75" customHeight="1">
      <c r="A27" s="139" t="s">
        <v>155</v>
      </c>
      <c r="B27" s="139"/>
      <c r="C27" s="139"/>
      <c r="D27" s="139"/>
      <c r="E27" s="139"/>
      <c r="F27" s="139"/>
    </row>
    <row r="28" spans="1:6" ht="12.75" customHeight="1">
      <c r="A28" s="138" t="s">
        <v>156</v>
      </c>
      <c r="B28" s="138"/>
      <c r="C28" s="138"/>
      <c r="D28" s="138"/>
      <c r="E28" s="138"/>
      <c r="F28" s="138"/>
    </row>
    <row r="29" spans="1:6" ht="12.75" customHeight="1">
      <c r="A29" s="138" t="s">
        <v>157</v>
      </c>
      <c r="B29" s="138"/>
      <c r="C29" s="138"/>
      <c r="D29" s="138"/>
      <c r="E29" s="138"/>
      <c r="F29" s="138"/>
    </row>
    <row r="30" spans="1:6" ht="12.75" customHeight="1">
      <c r="A30" s="138" t="s">
        <v>158</v>
      </c>
      <c r="B30" s="138"/>
      <c r="C30" s="138"/>
      <c r="D30" s="138"/>
      <c r="E30" s="138"/>
      <c r="F30" s="138"/>
    </row>
    <row r="31" spans="1:6" ht="12.75" customHeight="1">
      <c r="A31" s="138" t="s">
        <v>162</v>
      </c>
      <c r="B31" s="138"/>
      <c r="C31" s="138"/>
      <c r="D31" s="138"/>
      <c r="E31" s="138"/>
      <c r="F31" s="138"/>
    </row>
    <row r="32" spans="1:6" ht="12.75" customHeight="1">
      <c r="A32" s="138" t="s">
        <v>163</v>
      </c>
      <c r="B32" s="138"/>
      <c r="C32" s="138"/>
      <c r="D32" s="138"/>
      <c r="E32" s="138"/>
      <c r="F32" s="138"/>
    </row>
    <row r="33" spans="1:6" ht="12.75" customHeight="1">
      <c r="A33" s="138" t="s">
        <v>164</v>
      </c>
      <c r="B33" s="138"/>
      <c r="C33" s="138"/>
      <c r="D33" s="138"/>
      <c r="E33" s="138"/>
      <c r="F33" s="138"/>
    </row>
  </sheetData>
  <sheetProtection password="D3C7" sheet="1"/>
  <mergeCells count="23">
    <mergeCell ref="B14:C14"/>
    <mergeCell ref="A1:F1"/>
    <mergeCell ref="B9:C9"/>
    <mergeCell ref="B10:C10"/>
    <mergeCell ref="B11:C11"/>
    <mergeCell ref="B12:C12"/>
    <mergeCell ref="B13:C13"/>
    <mergeCell ref="A3:F3"/>
    <mergeCell ref="B15:C15"/>
    <mergeCell ref="B20:C20"/>
    <mergeCell ref="B21:C21"/>
    <mergeCell ref="B22:C22"/>
    <mergeCell ref="B23:C23"/>
    <mergeCell ref="A32:F32"/>
    <mergeCell ref="A25:F25"/>
    <mergeCell ref="B24:C24"/>
    <mergeCell ref="A33:F33"/>
    <mergeCell ref="A26:F26"/>
    <mergeCell ref="A27:F27"/>
    <mergeCell ref="A28:F28"/>
    <mergeCell ref="A29:F29"/>
    <mergeCell ref="A30:F30"/>
    <mergeCell ref="A31:F31"/>
  </mergeCells>
  <dataValidations count="4">
    <dataValidation type="list" allowBlank="1" showInputMessage="1" showErrorMessage="1" sqref="F18:F19">
      <formula1>"&lt;selezionare&gt;,Entrate vincolate investimenti competenza,Entrate vincolate investimenti anni precedenti,da Riaccertamento straordinario"</formula1>
    </dataValidation>
    <dataValidation type="list" allowBlank="1" showInputMessage="1" showErrorMessage="1" sqref="F7:F8">
      <formula1>"&lt;selezionare&gt;,Entrate vincolate comp.,Entrate libere comp. per finanziare personale,Entrate libere comp. per finanziare casi punto 5.4a del p.c. 4/2,Entrate vincolate anni precedenti,Entrate libere anni precedenti,da Riaccertamento straordinario"</formula1>
    </dataValidation>
    <dataValidation type="list" allowBlank="1" showInputMessage="1" showErrorMessage="1" sqref="F9:F14">
      <formula1>"Entrate vincolate comp., Entrate libere comp. per finanziare personale, Entrate libere comp. per finanziare casi punto 5.4a del p.c. 4/2, Entrate vincolate anni precedenti, Entrate libere anni precedenti, da Riaccertamento straordinario"</formula1>
    </dataValidation>
    <dataValidation type="decimal" allowBlank="1" showInputMessage="1" showErrorMessage="1" sqref="D7:D8 D18:D19">
      <formula1>-999999999</formula1>
      <formula2>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28125" style="1" customWidth="1"/>
    <col min="2" max="2" width="20.421875" style="1" customWidth="1"/>
    <col min="3" max="3" width="35.7109375" style="1" customWidth="1"/>
    <col min="4" max="4" width="14.8515625" style="1" customWidth="1"/>
    <col min="5" max="5" width="40.7109375" style="1" customWidth="1"/>
    <col min="6" max="6" width="50.28125" style="1" customWidth="1"/>
    <col min="7" max="12" width="0.13671875" style="1" hidden="1" customWidth="1"/>
    <col min="13" max="16384" width="9.140625" style="1" customWidth="1"/>
  </cols>
  <sheetData>
    <row r="1" spans="1:11" ht="18" customHeight="1">
      <c r="A1" s="149"/>
      <c r="B1" s="150"/>
      <c r="C1" s="150"/>
      <c r="D1" s="150"/>
      <c r="E1" s="150"/>
      <c r="F1" s="151"/>
      <c r="G1" s="32"/>
      <c r="H1" s="32"/>
      <c r="I1" s="32"/>
      <c r="J1" s="32"/>
      <c r="K1" s="32"/>
    </row>
    <row r="2" ht="15" customHeight="1"/>
    <row r="3" spans="1:6" ht="15.75">
      <c r="A3" s="146" t="s">
        <v>247</v>
      </c>
      <c r="B3" s="152"/>
      <c r="C3" s="152"/>
      <c r="D3" s="152"/>
      <c r="E3" s="152"/>
      <c r="F3" s="153"/>
    </row>
    <row r="4" ht="15" customHeight="1">
      <c r="A4" s="2"/>
    </row>
    <row r="5" spans="1:6" ht="15" customHeight="1">
      <c r="A5" s="33" t="s">
        <v>3</v>
      </c>
      <c r="F5" s="34"/>
    </row>
    <row r="6" spans="1:12" ht="15" customHeight="1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</row>
    <row r="7" spans="1:12" ht="15" customHeight="1">
      <c r="A7" s="37"/>
      <c r="B7" s="37"/>
      <c r="C7" s="37"/>
      <c r="D7" s="3">
        <v>0</v>
      </c>
      <c r="E7" s="37"/>
      <c r="F7" s="44"/>
      <c r="G7" s="38">
        <f>IF(F7="Entrate vincolate comp.",D7,0)</f>
        <v>0</v>
      </c>
      <c r="H7" s="38">
        <f>IF(F7="Entrate libere comp. per finanziare personale",D7,0)</f>
        <v>0</v>
      </c>
      <c r="I7" s="38">
        <f>IF(F7="Entrate libere comp. per finanziare casi punto 5.4a del p.c. 4/2",D7,0)</f>
        <v>0</v>
      </c>
      <c r="J7" s="38">
        <f>IF(F7="Entrate vincolate anni precedenti",D7,0)</f>
        <v>0</v>
      </c>
      <c r="K7" s="38">
        <f>IF(F7="Entrate libere anni precedenti",D7,0)</f>
        <v>0</v>
      </c>
      <c r="L7" s="38">
        <f>IF(F7="da Riaccertamento straordinario",D7,0)</f>
        <v>0</v>
      </c>
    </row>
    <row r="8" spans="1:12" ht="15" customHeight="1">
      <c r="A8" s="37"/>
      <c r="B8" s="37"/>
      <c r="C8" s="37"/>
      <c r="D8" s="3">
        <v>0</v>
      </c>
      <c r="E8" s="37"/>
      <c r="F8" s="44"/>
      <c r="G8" s="38">
        <f>IF(F8="Entrate vincolate comp.",D8,0)</f>
        <v>0</v>
      </c>
      <c r="H8" s="38">
        <f>IF(F8="Entrate libere comp. per finanziare personale",D8,0)</f>
        <v>0</v>
      </c>
      <c r="I8" s="38">
        <f>IF(F8="Entrate libere comp. per finanziare casi punto 5.4a del p.c. 4/2",D8,0)</f>
        <v>0</v>
      </c>
      <c r="J8" s="38">
        <f>IF(F8="Entrate vincolate anni precedenti",D8,0)</f>
        <v>0</v>
      </c>
      <c r="K8" s="38">
        <f>IF(F8="Entrate libere anni precedenti",D8,0)</f>
        <v>0</v>
      </c>
      <c r="L8" s="38">
        <f>IF(F8="da Riaccertamento straordinario",D8,0)</f>
        <v>0</v>
      </c>
    </row>
    <row r="9" spans="1:6" ht="15" customHeight="1">
      <c r="A9" s="39" t="s">
        <v>16</v>
      </c>
      <c r="B9" s="145" t="s">
        <v>147</v>
      </c>
      <c r="C9" s="145"/>
      <c r="D9" s="40">
        <f>SUM(G7:G8)</f>
        <v>0</v>
      </c>
      <c r="E9" s="41"/>
      <c r="F9" s="34"/>
    </row>
    <row r="10" spans="1:6" ht="15" customHeight="1">
      <c r="A10" s="41"/>
      <c r="B10" s="141" t="s">
        <v>148</v>
      </c>
      <c r="C10" s="141"/>
      <c r="D10" s="40">
        <f>SUM(H7:H8)</f>
        <v>0</v>
      </c>
      <c r="E10" s="41"/>
      <c r="F10" s="34"/>
    </row>
    <row r="11" spans="1:6" ht="15" customHeight="1">
      <c r="A11" s="41"/>
      <c r="B11" s="141" t="s">
        <v>149</v>
      </c>
      <c r="C11" s="141"/>
      <c r="D11" s="40">
        <f>SUM(I7:I8)</f>
        <v>0</v>
      </c>
      <c r="E11" s="41"/>
      <c r="F11" s="34"/>
    </row>
    <row r="12" spans="1:6" ht="15" customHeight="1">
      <c r="A12" s="41"/>
      <c r="B12" s="141" t="s">
        <v>165</v>
      </c>
      <c r="C12" s="141"/>
      <c r="D12" s="40">
        <f>SUM(J7:J8)</f>
        <v>0</v>
      </c>
      <c r="E12" s="41"/>
      <c r="F12" s="34"/>
    </row>
    <row r="13" spans="1:6" ht="15" customHeight="1">
      <c r="A13" s="41"/>
      <c r="B13" s="141" t="s">
        <v>151</v>
      </c>
      <c r="C13" s="141"/>
      <c r="D13" s="40">
        <f>SUM(K7:K8)</f>
        <v>0</v>
      </c>
      <c r="E13" s="41"/>
      <c r="F13" s="34"/>
    </row>
    <row r="14" spans="1:6" ht="15" customHeight="1">
      <c r="A14" s="41"/>
      <c r="B14" s="141" t="s">
        <v>152</v>
      </c>
      <c r="C14" s="141"/>
      <c r="D14" s="40">
        <f>SUM(L7:L8)</f>
        <v>0</v>
      </c>
      <c r="E14" s="41"/>
      <c r="F14" s="34"/>
    </row>
    <row r="15" spans="2:4" ht="15" customHeight="1">
      <c r="B15" s="140" t="s">
        <v>17</v>
      </c>
      <c r="C15" s="140"/>
      <c r="D15" s="42">
        <f>SUM(D9:D14)</f>
        <v>0</v>
      </c>
    </row>
    <row r="16" ht="15" customHeight="1">
      <c r="A16" s="33" t="s">
        <v>18</v>
      </c>
    </row>
    <row r="17" spans="1:9" ht="15" customHeight="1">
      <c r="A17" s="35" t="s">
        <v>4</v>
      </c>
      <c r="B17" s="35" t="s">
        <v>5</v>
      </c>
      <c r="C17" s="35" t="s">
        <v>6</v>
      </c>
      <c r="D17" s="35" t="s">
        <v>7</v>
      </c>
      <c r="E17" s="35" t="s">
        <v>8</v>
      </c>
      <c r="F17" s="35" t="s">
        <v>9</v>
      </c>
      <c r="G17" s="36" t="s">
        <v>10</v>
      </c>
      <c r="H17" s="36" t="s">
        <v>11</v>
      </c>
      <c r="I17" s="36" t="s">
        <v>12</v>
      </c>
    </row>
    <row r="18" spans="1:9" ht="15" customHeight="1">
      <c r="A18" s="37"/>
      <c r="B18" s="37"/>
      <c r="C18" s="37"/>
      <c r="D18" s="3">
        <v>0</v>
      </c>
      <c r="E18" s="37"/>
      <c r="F18" s="44"/>
      <c r="G18" s="38">
        <f>IF(F18="Entrate vincolate investimenti competenza",D18,0)</f>
        <v>0</v>
      </c>
      <c r="H18" s="38">
        <f>IF(F18="Entrate vincolate investimenti anni precedenti",D18,0)</f>
        <v>0</v>
      </c>
      <c r="I18" s="38">
        <f>IF(F18="da Riaccertamento straordinario",D18,0)</f>
        <v>0</v>
      </c>
    </row>
    <row r="19" spans="1:9" ht="15" customHeight="1">
      <c r="A19" s="37"/>
      <c r="B19" s="37"/>
      <c r="C19" s="37"/>
      <c r="D19" s="3">
        <v>0</v>
      </c>
      <c r="E19" s="37"/>
      <c r="F19" s="44"/>
      <c r="G19" s="38">
        <f>IF(F19="Entrate vincolate investimenti competenza",D19,0)</f>
        <v>0</v>
      </c>
      <c r="H19" s="38">
        <f>IF(F19="Entrate vincolate investimenti anni precedenti",D19,0)</f>
        <v>0</v>
      </c>
      <c r="I19" s="38">
        <f>IF(F19="da Riaccertamento straordinario",D19,0)</f>
        <v>0</v>
      </c>
    </row>
    <row r="20" spans="1:4" ht="15" customHeight="1">
      <c r="A20" s="39" t="s">
        <v>16</v>
      </c>
      <c r="B20" s="141" t="s">
        <v>159</v>
      </c>
      <c r="C20" s="141"/>
      <c r="D20" s="40">
        <f>SUM(G18:G19)</f>
        <v>0</v>
      </c>
    </row>
    <row r="21" spans="1:4" ht="15" customHeight="1">
      <c r="A21" s="41"/>
      <c r="B21" s="141" t="s">
        <v>160</v>
      </c>
      <c r="C21" s="141"/>
      <c r="D21" s="40">
        <f>SUM(H18:H19)</f>
        <v>0</v>
      </c>
    </row>
    <row r="22" spans="1:4" ht="15" customHeight="1">
      <c r="A22" s="41"/>
      <c r="B22" s="141" t="s">
        <v>161</v>
      </c>
      <c r="C22" s="141"/>
      <c r="D22" s="40">
        <f>SUM(I18:I19)</f>
        <v>0</v>
      </c>
    </row>
    <row r="23" spans="1:4" ht="15" customHeight="1">
      <c r="A23" s="41"/>
      <c r="B23" s="140" t="s">
        <v>17</v>
      </c>
      <c r="C23" s="140"/>
      <c r="D23" s="40">
        <f>SUM(D20:D22)</f>
        <v>0</v>
      </c>
    </row>
    <row r="24" spans="1:4" ht="15" customHeight="1">
      <c r="A24" s="41"/>
      <c r="B24" s="140"/>
      <c r="C24" s="140"/>
      <c r="D24" s="45"/>
    </row>
    <row r="25" spans="1:6" ht="12.75" customHeight="1">
      <c r="A25" s="138" t="s">
        <v>153</v>
      </c>
      <c r="B25" s="138"/>
      <c r="C25" s="138"/>
      <c r="D25" s="138"/>
      <c r="E25" s="138"/>
      <c r="F25" s="138"/>
    </row>
    <row r="26" spans="1:6" ht="12.75" customHeight="1">
      <c r="A26" s="139" t="s">
        <v>154</v>
      </c>
      <c r="B26" s="139"/>
      <c r="C26" s="139"/>
      <c r="D26" s="139"/>
      <c r="E26" s="139"/>
      <c r="F26" s="139"/>
    </row>
    <row r="27" spans="1:6" ht="24.75" customHeight="1">
      <c r="A27" s="139" t="s">
        <v>155</v>
      </c>
      <c r="B27" s="139"/>
      <c r="C27" s="139"/>
      <c r="D27" s="139"/>
      <c r="E27" s="139"/>
      <c r="F27" s="139"/>
    </row>
    <row r="28" spans="1:6" ht="12.75" customHeight="1">
      <c r="A28" s="138" t="s">
        <v>156</v>
      </c>
      <c r="B28" s="138"/>
      <c r="C28" s="138"/>
      <c r="D28" s="138"/>
      <c r="E28" s="138"/>
      <c r="F28" s="138"/>
    </row>
    <row r="29" spans="1:6" ht="12.75" customHeight="1">
      <c r="A29" s="138" t="s">
        <v>157</v>
      </c>
      <c r="B29" s="138"/>
      <c r="C29" s="138"/>
      <c r="D29" s="138"/>
      <c r="E29" s="138"/>
      <c r="F29" s="138"/>
    </row>
    <row r="30" spans="1:6" ht="12.75" customHeight="1">
      <c r="A30" s="138" t="s">
        <v>158</v>
      </c>
      <c r="B30" s="138"/>
      <c r="C30" s="138"/>
      <c r="D30" s="138"/>
      <c r="E30" s="138"/>
      <c r="F30" s="138"/>
    </row>
    <row r="31" spans="1:6" ht="12.75" customHeight="1">
      <c r="A31" s="138" t="s">
        <v>162</v>
      </c>
      <c r="B31" s="138"/>
      <c r="C31" s="138"/>
      <c r="D31" s="138"/>
      <c r="E31" s="138"/>
      <c r="F31" s="138"/>
    </row>
    <row r="32" spans="1:6" ht="12.75" customHeight="1">
      <c r="A32" s="138" t="s">
        <v>163</v>
      </c>
      <c r="B32" s="138"/>
      <c r="C32" s="138"/>
      <c r="D32" s="138"/>
      <c r="E32" s="138"/>
      <c r="F32" s="138"/>
    </row>
    <row r="33" spans="1:6" ht="12.75" customHeight="1">
      <c r="A33" s="138" t="s">
        <v>164</v>
      </c>
      <c r="B33" s="138"/>
      <c r="C33" s="138"/>
      <c r="D33" s="138"/>
      <c r="E33" s="138"/>
      <c r="F33" s="138"/>
    </row>
  </sheetData>
  <sheetProtection password="D3C7" sheet="1" formatCells="0" formatColumns="0" formatRows="0"/>
  <mergeCells count="23">
    <mergeCell ref="B14:C14"/>
    <mergeCell ref="A1:F1"/>
    <mergeCell ref="B9:C9"/>
    <mergeCell ref="B10:C10"/>
    <mergeCell ref="B11:C11"/>
    <mergeCell ref="B12:C12"/>
    <mergeCell ref="B13:C13"/>
    <mergeCell ref="A3:F3"/>
    <mergeCell ref="B15:C15"/>
    <mergeCell ref="B20:C20"/>
    <mergeCell ref="B21:C21"/>
    <mergeCell ref="B22:C22"/>
    <mergeCell ref="B23:C23"/>
    <mergeCell ref="A32:F32"/>
    <mergeCell ref="A25:F25"/>
    <mergeCell ref="B24:C24"/>
    <mergeCell ref="A33:F33"/>
    <mergeCell ref="A26:F26"/>
    <mergeCell ref="A27:F27"/>
    <mergeCell ref="A28:F28"/>
    <mergeCell ref="A29:F29"/>
    <mergeCell ref="A30:F30"/>
    <mergeCell ref="A31:F31"/>
  </mergeCells>
  <dataValidations count="4">
    <dataValidation type="list" allowBlank="1" showInputMessage="1" showErrorMessage="1" sqref="F9:F14">
      <formula1>"Entrate vincolate comp., Entrate libere comp. per finanziare personale, Entrate libere comp. per finanziare casi punto 5.4a del p.c. 4/2, Entrate vincolate anni precedenti, Entrate libere anni precedenti, da Riaccertamento straordinario"</formula1>
    </dataValidation>
    <dataValidation type="list" allowBlank="1" showInputMessage="1" showErrorMessage="1" sqref="F7:F8">
      <formula1>"&lt;selezionare&gt;,Entrate vincolate comp.,Entrate libere comp. per finanziare personale,Entrate libere comp. per finanziare casi punto 5.4a del p.c. 4/2,Entrate vincolate anni precedenti,Entrate libere anni precedenti,da Riaccertamento straordinario"</formula1>
    </dataValidation>
    <dataValidation type="list" allowBlank="1" showInputMessage="1" showErrorMessage="1" sqref="F18:F19">
      <formula1>"&lt;selezionare&gt;,Entrate vincolate investimenti competenza,Entrate vincolate investimenti anni precedenti,da Riaccertamento straordinario"</formula1>
    </dataValidation>
    <dataValidation type="decimal" allowBlank="1" showInputMessage="1" showErrorMessage="1" sqref="D7:D8 D18:D19">
      <formula1>-999999999999</formula1>
      <formula2>999999999999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28125" style="1" customWidth="1"/>
    <col min="2" max="2" width="20.421875" style="1" customWidth="1"/>
    <col min="3" max="3" width="35.7109375" style="1" customWidth="1"/>
    <col min="4" max="4" width="14.8515625" style="1" customWidth="1"/>
    <col min="5" max="5" width="40.7109375" style="1" customWidth="1"/>
    <col min="6" max="6" width="50.28125" style="1" customWidth="1"/>
    <col min="7" max="12" width="0.13671875" style="1" hidden="1" customWidth="1"/>
    <col min="13" max="16384" width="9.140625" style="1" customWidth="1"/>
  </cols>
  <sheetData>
    <row r="1" spans="1:11" ht="18" customHeight="1">
      <c r="A1" s="149"/>
      <c r="B1" s="150"/>
      <c r="C1" s="150"/>
      <c r="D1" s="150"/>
      <c r="E1" s="150"/>
      <c r="F1" s="151"/>
      <c r="G1" s="32"/>
      <c r="H1" s="32"/>
      <c r="I1" s="32"/>
      <c r="J1" s="32"/>
      <c r="K1" s="32"/>
    </row>
    <row r="2" ht="15" customHeight="1"/>
    <row r="3" spans="1:6" ht="15.75">
      <c r="A3" s="146" t="s">
        <v>247</v>
      </c>
      <c r="B3" s="152"/>
      <c r="C3" s="152"/>
      <c r="D3" s="152"/>
      <c r="E3" s="152"/>
      <c r="F3" s="153"/>
    </row>
    <row r="4" ht="15" customHeight="1">
      <c r="A4" s="2"/>
    </row>
    <row r="5" spans="1:6" ht="15" customHeight="1">
      <c r="A5" s="33" t="s">
        <v>3</v>
      </c>
      <c r="F5" s="34"/>
    </row>
    <row r="6" spans="1:12" ht="15" customHeight="1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</row>
    <row r="7" spans="1:12" ht="15" customHeight="1">
      <c r="A7" s="37"/>
      <c r="B7" s="37"/>
      <c r="C7" s="37"/>
      <c r="D7" s="3">
        <v>0</v>
      </c>
      <c r="E7" s="37"/>
      <c r="F7" s="44"/>
      <c r="G7" s="38">
        <f>IF(F7="Entrate vincolate comp.",D7,0)</f>
        <v>0</v>
      </c>
      <c r="H7" s="38">
        <f>IF(F7="Entrate libere comp. per finanziare personale",D7,0)</f>
        <v>0</v>
      </c>
      <c r="I7" s="38">
        <f>IF(F7="Entrate libere comp. per finanziare casi punto 5.4a del p.c. 4/2",D7,0)</f>
        <v>0</v>
      </c>
      <c r="J7" s="38">
        <f>IF(F7="Entrate vincolate anni precedenti",D7,0)</f>
        <v>0</v>
      </c>
      <c r="K7" s="38">
        <f>IF(F7="Entrate libere anni precedenti",D7,0)</f>
        <v>0</v>
      </c>
      <c r="L7" s="38">
        <f>IF(F7="da Riaccertamento straordinario",D7,0)</f>
        <v>0</v>
      </c>
    </row>
    <row r="8" spans="1:12" ht="15" customHeight="1">
      <c r="A8" s="37"/>
      <c r="B8" s="37"/>
      <c r="C8" s="37"/>
      <c r="D8" s="3">
        <v>0</v>
      </c>
      <c r="E8" s="37"/>
      <c r="F8" s="44"/>
      <c r="G8" s="38">
        <f>IF(F8="Entrate vincolate comp.",D8,0)</f>
        <v>0</v>
      </c>
      <c r="H8" s="38">
        <f>IF(F8="Entrate libere comp. per finanziare personale",D8,0)</f>
        <v>0</v>
      </c>
      <c r="I8" s="38">
        <f>IF(F8="Entrate libere comp. per finanziare casi punto 5.4a del p.c. 4/2",D8,0)</f>
        <v>0</v>
      </c>
      <c r="J8" s="38">
        <f>IF(F8="Entrate vincolate anni precedenti",D8,0)</f>
        <v>0</v>
      </c>
      <c r="K8" s="38">
        <f>IF(F8="Entrate libere anni precedenti",D8,0)</f>
        <v>0</v>
      </c>
      <c r="L8" s="38">
        <f>IF(F8="da Riaccertamento straordinario",D8,0)</f>
        <v>0</v>
      </c>
    </row>
    <row r="9" spans="1:6" ht="15" customHeight="1">
      <c r="A9" s="39" t="s">
        <v>16</v>
      </c>
      <c r="B9" s="145" t="s">
        <v>147</v>
      </c>
      <c r="C9" s="145"/>
      <c r="D9" s="40">
        <f>SUM(G7:G8)</f>
        <v>0</v>
      </c>
      <c r="E9" s="41"/>
      <c r="F9" s="34"/>
    </row>
    <row r="10" spans="1:6" ht="15" customHeight="1">
      <c r="A10" s="41"/>
      <c r="B10" s="141" t="s">
        <v>148</v>
      </c>
      <c r="C10" s="141"/>
      <c r="D10" s="40">
        <f>SUM(H7:H8)</f>
        <v>0</v>
      </c>
      <c r="E10" s="41"/>
      <c r="F10" s="34"/>
    </row>
    <row r="11" spans="1:6" ht="15" customHeight="1">
      <c r="A11" s="41"/>
      <c r="B11" s="141" t="s">
        <v>149</v>
      </c>
      <c r="C11" s="141"/>
      <c r="D11" s="40">
        <f>SUM(I7:I8)</f>
        <v>0</v>
      </c>
      <c r="E11" s="41"/>
      <c r="F11" s="34"/>
    </row>
    <row r="12" spans="1:6" ht="15" customHeight="1">
      <c r="A12" s="41"/>
      <c r="B12" s="141" t="s">
        <v>165</v>
      </c>
      <c r="C12" s="141"/>
      <c r="D12" s="40">
        <f>SUM(J7:J8)</f>
        <v>0</v>
      </c>
      <c r="E12" s="41"/>
      <c r="F12" s="34"/>
    </row>
    <row r="13" spans="1:6" ht="15" customHeight="1">
      <c r="A13" s="41"/>
      <c r="B13" s="141" t="s">
        <v>151</v>
      </c>
      <c r="C13" s="141"/>
      <c r="D13" s="40">
        <f>SUM(K7:K8)</f>
        <v>0</v>
      </c>
      <c r="E13" s="41"/>
      <c r="F13" s="34"/>
    </row>
    <row r="14" spans="1:6" ht="15" customHeight="1">
      <c r="A14" s="41"/>
      <c r="B14" s="141" t="s">
        <v>152</v>
      </c>
      <c r="C14" s="141"/>
      <c r="D14" s="40">
        <f>SUM(L7:L8)</f>
        <v>0</v>
      </c>
      <c r="E14" s="41"/>
      <c r="F14" s="34"/>
    </row>
    <row r="15" spans="2:4" ht="15" customHeight="1">
      <c r="B15" s="140" t="s">
        <v>17</v>
      </c>
      <c r="C15" s="140"/>
      <c r="D15" s="42">
        <f>SUM(D9:D14)</f>
        <v>0</v>
      </c>
    </row>
    <row r="16" ht="15" customHeight="1">
      <c r="A16" s="33" t="s">
        <v>18</v>
      </c>
    </row>
    <row r="17" spans="1:9" ht="15" customHeight="1">
      <c r="A17" s="35" t="s">
        <v>4</v>
      </c>
      <c r="B17" s="35" t="s">
        <v>5</v>
      </c>
      <c r="C17" s="35" t="s">
        <v>6</v>
      </c>
      <c r="D17" s="35" t="s">
        <v>7</v>
      </c>
      <c r="E17" s="35" t="s">
        <v>8</v>
      </c>
      <c r="F17" s="35" t="s">
        <v>9</v>
      </c>
      <c r="G17" s="36" t="s">
        <v>10</v>
      </c>
      <c r="H17" s="36" t="s">
        <v>11</v>
      </c>
      <c r="I17" s="36" t="s">
        <v>12</v>
      </c>
    </row>
    <row r="18" spans="1:9" ht="15" customHeight="1">
      <c r="A18" s="37"/>
      <c r="B18" s="37"/>
      <c r="C18" s="37"/>
      <c r="D18" s="3">
        <v>0</v>
      </c>
      <c r="E18" s="37"/>
      <c r="F18" s="44"/>
      <c r="G18" s="38">
        <f>IF(F18="Entrate vincolate investimenti competenza",D18,0)</f>
        <v>0</v>
      </c>
      <c r="H18" s="38">
        <f>IF(F18="Entrate vincolate investimenti anni precedenti",D18,0)</f>
        <v>0</v>
      </c>
      <c r="I18" s="38">
        <f>IF(F18="da Riaccertamento straordinario",D18,0)</f>
        <v>0</v>
      </c>
    </row>
    <row r="19" spans="1:9" ht="15" customHeight="1">
      <c r="A19" s="37"/>
      <c r="B19" s="37"/>
      <c r="C19" s="37"/>
      <c r="D19" s="3">
        <v>0</v>
      </c>
      <c r="E19" s="37"/>
      <c r="F19" s="44"/>
      <c r="G19" s="38">
        <f>IF(F19="Entrate vincolate investimenti competenza",D19,0)</f>
        <v>0</v>
      </c>
      <c r="H19" s="38">
        <f>IF(F19="Entrate vincolate investimenti anni precedenti",D19,0)</f>
        <v>0</v>
      </c>
      <c r="I19" s="38">
        <f>IF(F19="da Riaccertamento straordinario",D19,0)</f>
        <v>0</v>
      </c>
    </row>
    <row r="20" spans="1:4" ht="15" customHeight="1">
      <c r="A20" s="39" t="s">
        <v>16</v>
      </c>
      <c r="B20" s="141" t="s">
        <v>159</v>
      </c>
      <c r="C20" s="141"/>
      <c r="D20" s="40">
        <f>SUM(G18:G19)</f>
        <v>0</v>
      </c>
    </row>
    <row r="21" spans="1:4" ht="15" customHeight="1">
      <c r="A21" s="41"/>
      <c r="B21" s="141" t="s">
        <v>160</v>
      </c>
      <c r="C21" s="141"/>
      <c r="D21" s="40">
        <f>SUM(H18:H19)</f>
        <v>0</v>
      </c>
    </row>
    <row r="22" spans="1:4" ht="15" customHeight="1">
      <c r="A22" s="41"/>
      <c r="B22" s="141" t="s">
        <v>161</v>
      </c>
      <c r="C22" s="141"/>
      <c r="D22" s="40">
        <f>SUM(I18:I19)</f>
        <v>0</v>
      </c>
    </row>
    <row r="23" spans="1:4" ht="15" customHeight="1">
      <c r="A23" s="41"/>
      <c r="B23" s="140" t="s">
        <v>17</v>
      </c>
      <c r="C23" s="140"/>
      <c r="D23" s="40">
        <f>SUM(D20:D22)</f>
        <v>0</v>
      </c>
    </row>
    <row r="24" spans="1:4" ht="15" customHeight="1">
      <c r="A24" s="41"/>
      <c r="B24" s="140"/>
      <c r="C24" s="140"/>
      <c r="D24" s="45"/>
    </row>
    <row r="25" spans="1:6" ht="12.75" customHeight="1">
      <c r="A25" s="138" t="s">
        <v>153</v>
      </c>
      <c r="B25" s="138"/>
      <c r="C25" s="138"/>
      <c r="D25" s="138"/>
      <c r="E25" s="138"/>
      <c r="F25" s="138"/>
    </row>
    <row r="26" spans="1:6" ht="12.75" customHeight="1">
      <c r="A26" s="139" t="s">
        <v>154</v>
      </c>
      <c r="B26" s="139"/>
      <c r="C26" s="139"/>
      <c r="D26" s="139"/>
      <c r="E26" s="139"/>
      <c r="F26" s="139"/>
    </row>
    <row r="27" spans="1:6" ht="24.75" customHeight="1">
      <c r="A27" s="139" t="s">
        <v>155</v>
      </c>
      <c r="B27" s="139"/>
      <c r="C27" s="139"/>
      <c r="D27" s="139"/>
      <c r="E27" s="139"/>
      <c r="F27" s="139"/>
    </row>
    <row r="28" spans="1:6" ht="12.75" customHeight="1">
      <c r="A28" s="138" t="s">
        <v>156</v>
      </c>
      <c r="B28" s="138"/>
      <c r="C28" s="138"/>
      <c r="D28" s="138"/>
      <c r="E28" s="138"/>
      <c r="F28" s="138"/>
    </row>
    <row r="29" spans="1:6" ht="12.75" customHeight="1">
      <c r="A29" s="138" t="s">
        <v>157</v>
      </c>
      <c r="B29" s="138"/>
      <c r="C29" s="138"/>
      <c r="D29" s="138"/>
      <c r="E29" s="138"/>
      <c r="F29" s="138"/>
    </row>
    <row r="30" spans="1:6" ht="12.75" customHeight="1">
      <c r="A30" s="138" t="s">
        <v>158</v>
      </c>
      <c r="B30" s="138"/>
      <c r="C30" s="138"/>
      <c r="D30" s="138"/>
      <c r="E30" s="138"/>
      <c r="F30" s="138"/>
    </row>
    <row r="31" spans="1:6" ht="12.75" customHeight="1">
      <c r="A31" s="138" t="s">
        <v>162</v>
      </c>
      <c r="B31" s="138"/>
      <c r="C31" s="138"/>
      <c r="D31" s="138"/>
      <c r="E31" s="138"/>
      <c r="F31" s="138"/>
    </row>
    <row r="32" spans="1:6" ht="12.75" customHeight="1">
      <c r="A32" s="138" t="s">
        <v>163</v>
      </c>
      <c r="B32" s="138"/>
      <c r="C32" s="138"/>
      <c r="D32" s="138"/>
      <c r="E32" s="138"/>
      <c r="F32" s="138"/>
    </row>
    <row r="33" spans="1:6" ht="12.75" customHeight="1">
      <c r="A33" s="138" t="s">
        <v>164</v>
      </c>
      <c r="B33" s="138"/>
      <c r="C33" s="138"/>
      <c r="D33" s="138"/>
      <c r="E33" s="138"/>
      <c r="F33" s="138"/>
    </row>
  </sheetData>
  <sheetProtection password="D3C7" sheet="1" formatCells="0" formatColumns="0" formatRows="0"/>
  <mergeCells count="23">
    <mergeCell ref="B20:C20"/>
    <mergeCell ref="A1:F1"/>
    <mergeCell ref="B9:C9"/>
    <mergeCell ref="B10:C10"/>
    <mergeCell ref="B11:C11"/>
    <mergeCell ref="B12:C12"/>
    <mergeCell ref="B13:C13"/>
    <mergeCell ref="A32:F32"/>
    <mergeCell ref="A33:F33"/>
    <mergeCell ref="A3:F3"/>
    <mergeCell ref="A26:F26"/>
    <mergeCell ref="A27:F27"/>
    <mergeCell ref="A28:F28"/>
    <mergeCell ref="A29:F29"/>
    <mergeCell ref="A25:F25"/>
    <mergeCell ref="B14:C14"/>
    <mergeCell ref="B15:C15"/>
    <mergeCell ref="A30:F30"/>
    <mergeCell ref="A31:F31"/>
    <mergeCell ref="B24:C24"/>
    <mergeCell ref="B21:C21"/>
    <mergeCell ref="B22:C22"/>
    <mergeCell ref="B23:C23"/>
  </mergeCells>
  <dataValidations count="4">
    <dataValidation type="list" allowBlank="1" showInputMessage="1" showErrorMessage="1" sqref="F18:F19">
      <formula1>"&lt;selezionare&gt;,Entrate vincolate investimenti competenza,Entrate vincolate investimenti anni precedenti,da Riaccertamento straordinario"</formula1>
    </dataValidation>
    <dataValidation type="list" allowBlank="1" showInputMessage="1" showErrorMessage="1" sqref="F7:F8">
      <formula1>"&lt;selezionare&gt;,Entrate vincolate comp.,Entrate libere comp. per finanziare personale,Entrate libere comp. per finanziare casi punto 5.4a del p.c. 4/2,Entrate vincolate anni precedenti,Entrate libere anni precedenti,da Riaccertamento straordinario"</formula1>
    </dataValidation>
    <dataValidation type="list" allowBlank="1" showInputMessage="1" showErrorMessage="1" sqref="F9:F14">
      <formula1>"Entrate vincolate comp., Entrate libere comp. per finanziare personale, Entrate libere comp. per finanziare casi punto 5.4a del p.c. 4/2, Entrate vincolate anni precedenti, Entrate libere anni precedenti, da Riaccertamento straordinario"</formula1>
    </dataValidation>
    <dataValidation type="decimal" allowBlank="1" showInputMessage="1" showErrorMessage="1" sqref="D7:D8 D18:D19">
      <formula1>-999999999999</formula1>
      <formula2>999999999999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28125" style="1" customWidth="1"/>
    <col min="2" max="2" width="20.421875" style="1" customWidth="1"/>
    <col min="3" max="3" width="35.7109375" style="1" customWidth="1"/>
    <col min="4" max="4" width="14.8515625" style="1" customWidth="1"/>
    <col min="5" max="5" width="40.7109375" style="1" customWidth="1"/>
    <col min="6" max="6" width="50.28125" style="1" customWidth="1"/>
    <col min="7" max="12" width="0.13671875" style="1" hidden="1" customWidth="1"/>
    <col min="13" max="16384" width="9.140625" style="1" customWidth="1"/>
  </cols>
  <sheetData>
    <row r="1" spans="1:11" ht="18" customHeight="1">
      <c r="A1" s="149"/>
      <c r="B1" s="150"/>
      <c r="C1" s="150"/>
      <c r="D1" s="150"/>
      <c r="E1" s="150"/>
      <c r="F1" s="151"/>
      <c r="G1" s="32"/>
      <c r="H1" s="32"/>
      <c r="I1" s="32"/>
      <c r="J1" s="32"/>
      <c r="K1" s="32"/>
    </row>
    <row r="2" ht="15" customHeight="1"/>
    <row r="3" spans="1:6" ht="15.75">
      <c r="A3" s="146" t="s">
        <v>247</v>
      </c>
      <c r="B3" s="152"/>
      <c r="C3" s="152"/>
      <c r="D3" s="152"/>
      <c r="E3" s="152"/>
      <c r="F3" s="153"/>
    </row>
    <row r="4" ht="15" customHeight="1">
      <c r="A4" s="2"/>
    </row>
    <row r="5" spans="1:6" ht="15" customHeight="1">
      <c r="A5" s="33" t="s">
        <v>3</v>
      </c>
      <c r="F5" s="34"/>
    </row>
    <row r="6" spans="1:12" ht="15" customHeight="1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</row>
    <row r="7" spans="1:12" ht="15" customHeight="1">
      <c r="A7" s="37"/>
      <c r="B7" s="37"/>
      <c r="C7" s="37"/>
      <c r="D7" s="3">
        <v>0</v>
      </c>
      <c r="E7" s="37"/>
      <c r="F7" s="44"/>
      <c r="G7" s="38">
        <f>IF(F7="Entrate vincolate comp.",D7,0)</f>
        <v>0</v>
      </c>
      <c r="H7" s="38">
        <f>IF(F7="Entrate libere comp. per finanziare personale",D7,0)</f>
        <v>0</v>
      </c>
      <c r="I7" s="38">
        <f>IF(F7="Entrate libere comp. per finanziare casi punto 5.4a del p.c. 4/2",D7,0)</f>
        <v>0</v>
      </c>
      <c r="J7" s="38">
        <f>IF(F7="Entrate vincolate anni precedenti",D7,0)</f>
        <v>0</v>
      </c>
      <c r="K7" s="38">
        <f>IF(F7="Entrate libere anni precedenti",D7,0)</f>
        <v>0</v>
      </c>
      <c r="L7" s="38">
        <f>IF(F7="da Riaccertamento straordinario",D7,0)</f>
        <v>0</v>
      </c>
    </row>
    <row r="8" spans="1:12" ht="15" customHeight="1">
      <c r="A8" s="37"/>
      <c r="B8" s="37"/>
      <c r="C8" s="37"/>
      <c r="D8" s="3">
        <v>0</v>
      </c>
      <c r="E8" s="37"/>
      <c r="F8" s="44"/>
      <c r="G8" s="38">
        <f>IF(F8="Entrate vincolate comp.",D8,0)</f>
        <v>0</v>
      </c>
      <c r="H8" s="38">
        <f>IF(F8="Entrate libere comp. per finanziare personale",D8,0)</f>
        <v>0</v>
      </c>
      <c r="I8" s="38">
        <f>IF(F8="Entrate libere comp. per finanziare casi punto 5.4a del p.c. 4/2",D8,0)</f>
        <v>0</v>
      </c>
      <c r="J8" s="38">
        <f>IF(F8="Entrate vincolate anni precedenti",D8,0)</f>
        <v>0</v>
      </c>
      <c r="K8" s="38">
        <f>IF(F8="Entrate libere anni precedenti",D8,0)</f>
        <v>0</v>
      </c>
      <c r="L8" s="38">
        <f>IF(F8="da Riaccertamento straordinario",D8,0)</f>
        <v>0</v>
      </c>
    </row>
    <row r="9" spans="1:6" ht="15" customHeight="1">
      <c r="A9" s="39" t="s">
        <v>16</v>
      </c>
      <c r="B9" s="145" t="s">
        <v>147</v>
      </c>
      <c r="C9" s="145"/>
      <c r="D9" s="40">
        <f>SUM(G7:G8)</f>
        <v>0</v>
      </c>
      <c r="E9" s="41"/>
      <c r="F9" s="34"/>
    </row>
    <row r="10" spans="1:6" ht="15" customHeight="1">
      <c r="A10" s="41"/>
      <c r="B10" s="141" t="s">
        <v>148</v>
      </c>
      <c r="C10" s="141"/>
      <c r="D10" s="40">
        <f>SUM(H7:H8)</f>
        <v>0</v>
      </c>
      <c r="E10" s="41"/>
      <c r="F10" s="34"/>
    </row>
    <row r="11" spans="1:6" ht="15" customHeight="1">
      <c r="A11" s="41"/>
      <c r="B11" s="141" t="s">
        <v>149</v>
      </c>
      <c r="C11" s="141"/>
      <c r="D11" s="40">
        <f>SUM(I7:I8)</f>
        <v>0</v>
      </c>
      <c r="E11" s="41"/>
      <c r="F11" s="34"/>
    </row>
    <row r="12" spans="1:6" ht="15" customHeight="1">
      <c r="A12" s="41"/>
      <c r="B12" s="141" t="s">
        <v>165</v>
      </c>
      <c r="C12" s="141"/>
      <c r="D12" s="40">
        <f>SUM(J7:J8)</f>
        <v>0</v>
      </c>
      <c r="E12" s="41"/>
      <c r="F12" s="34"/>
    </row>
    <row r="13" spans="1:6" ht="15" customHeight="1">
      <c r="A13" s="41"/>
      <c r="B13" s="141" t="s">
        <v>151</v>
      </c>
      <c r="C13" s="141"/>
      <c r="D13" s="40">
        <f>SUM(K7:K8)</f>
        <v>0</v>
      </c>
      <c r="E13" s="41"/>
      <c r="F13" s="34"/>
    </row>
    <row r="14" spans="1:6" ht="15" customHeight="1">
      <c r="A14" s="41"/>
      <c r="B14" s="141" t="s">
        <v>152</v>
      </c>
      <c r="C14" s="141"/>
      <c r="D14" s="40">
        <f>SUM(L7:L8)</f>
        <v>0</v>
      </c>
      <c r="E14" s="41"/>
      <c r="F14" s="34"/>
    </row>
    <row r="15" spans="2:4" ht="15" customHeight="1">
      <c r="B15" s="140" t="s">
        <v>17</v>
      </c>
      <c r="C15" s="140"/>
      <c r="D15" s="42">
        <f>SUM(D9:D14)</f>
        <v>0</v>
      </c>
    </row>
    <row r="16" ht="15" customHeight="1">
      <c r="A16" s="33" t="s">
        <v>18</v>
      </c>
    </row>
    <row r="17" spans="1:9" ht="15" customHeight="1">
      <c r="A17" s="35" t="s">
        <v>4</v>
      </c>
      <c r="B17" s="35" t="s">
        <v>5</v>
      </c>
      <c r="C17" s="35" t="s">
        <v>6</v>
      </c>
      <c r="D17" s="35" t="s">
        <v>7</v>
      </c>
      <c r="E17" s="35" t="s">
        <v>8</v>
      </c>
      <c r="F17" s="35" t="s">
        <v>9</v>
      </c>
      <c r="G17" s="36" t="s">
        <v>10</v>
      </c>
      <c r="H17" s="36" t="s">
        <v>11</v>
      </c>
      <c r="I17" s="36" t="s">
        <v>12</v>
      </c>
    </row>
    <row r="18" spans="1:9" ht="15" customHeight="1">
      <c r="A18" s="37"/>
      <c r="B18" s="37"/>
      <c r="C18" s="37"/>
      <c r="D18" s="3">
        <v>0</v>
      </c>
      <c r="E18" s="37"/>
      <c r="F18" s="44"/>
      <c r="G18" s="38">
        <f>IF(F18="Entrate vincolate investimenti competenza",D18,0)</f>
        <v>0</v>
      </c>
      <c r="H18" s="38">
        <f>IF(F18="Entrate vincolate investimenti anni precedenti",D18,0)</f>
        <v>0</v>
      </c>
      <c r="I18" s="38">
        <f>IF(F18="da Riaccertamento straordinario",D18,0)</f>
        <v>0</v>
      </c>
    </row>
    <row r="19" spans="1:9" ht="15" customHeight="1">
      <c r="A19" s="37"/>
      <c r="B19" s="37"/>
      <c r="C19" s="37"/>
      <c r="D19" s="3">
        <v>0</v>
      </c>
      <c r="E19" s="37"/>
      <c r="F19" s="44"/>
      <c r="G19" s="38">
        <f>IF(F19="Entrate vincolate investimenti competenza",D19,0)</f>
        <v>0</v>
      </c>
      <c r="H19" s="38">
        <f>IF(F19="Entrate vincolate investimenti anni precedenti",D19,0)</f>
        <v>0</v>
      </c>
      <c r="I19" s="38">
        <f>IF(F19="da Riaccertamento straordinario",D19,0)</f>
        <v>0</v>
      </c>
    </row>
    <row r="20" spans="1:4" ht="15" customHeight="1">
      <c r="A20" s="39" t="s">
        <v>16</v>
      </c>
      <c r="B20" s="141" t="s">
        <v>159</v>
      </c>
      <c r="C20" s="141"/>
      <c r="D20" s="40">
        <f>SUM(G18:G19)</f>
        <v>0</v>
      </c>
    </row>
    <row r="21" spans="1:4" ht="15" customHeight="1">
      <c r="A21" s="41"/>
      <c r="B21" s="141" t="s">
        <v>160</v>
      </c>
      <c r="C21" s="141"/>
      <c r="D21" s="40">
        <f>SUM(H18:H19)</f>
        <v>0</v>
      </c>
    </row>
    <row r="22" spans="1:4" ht="15" customHeight="1">
      <c r="A22" s="41"/>
      <c r="B22" s="141" t="s">
        <v>161</v>
      </c>
      <c r="C22" s="141"/>
      <c r="D22" s="40">
        <f>SUM(I18:I19)</f>
        <v>0</v>
      </c>
    </row>
    <row r="23" spans="1:4" ht="15" customHeight="1">
      <c r="A23" s="41"/>
      <c r="B23" s="140" t="s">
        <v>17</v>
      </c>
      <c r="C23" s="140"/>
      <c r="D23" s="40">
        <f>SUM(D20:D22)</f>
        <v>0</v>
      </c>
    </row>
    <row r="24" spans="1:4" ht="15" customHeight="1">
      <c r="A24" s="41"/>
      <c r="B24" s="140"/>
      <c r="C24" s="140"/>
      <c r="D24" s="45"/>
    </row>
    <row r="25" spans="1:6" ht="12.75" customHeight="1">
      <c r="A25" s="138" t="s">
        <v>153</v>
      </c>
      <c r="B25" s="138"/>
      <c r="C25" s="138"/>
      <c r="D25" s="138"/>
      <c r="E25" s="138"/>
      <c r="F25" s="138"/>
    </row>
    <row r="26" spans="1:6" ht="12.75" customHeight="1">
      <c r="A26" s="139" t="s">
        <v>154</v>
      </c>
      <c r="B26" s="139"/>
      <c r="C26" s="139"/>
      <c r="D26" s="139"/>
      <c r="E26" s="139"/>
      <c r="F26" s="139"/>
    </row>
    <row r="27" spans="1:6" ht="24.75" customHeight="1">
      <c r="A27" s="139" t="s">
        <v>155</v>
      </c>
      <c r="B27" s="139"/>
      <c r="C27" s="139"/>
      <c r="D27" s="139"/>
      <c r="E27" s="139"/>
      <c r="F27" s="139"/>
    </row>
    <row r="28" spans="1:6" ht="12.75" customHeight="1">
      <c r="A28" s="138" t="s">
        <v>156</v>
      </c>
      <c r="B28" s="138"/>
      <c r="C28" s="138"/>
      <c r="D28" s="138"/>
      <c r="E28" s="138"/>
      <c r="F28" s="138"/>
    </row>
    <row r="29" spans="1:6" ht="12.75" customHeight="1">
      <c r="A29" s="138" t="s">
        <v>157</v>
      </c>
      <c r="B29" s="138"/>
      <c r="C29" s="138"/>
      <c r="D29" s="138"/>
      <c r="E29" s="138"/>
      <c r="F29" s="138"/>
    </row>
    <row r="30" spans="1:6" ht="12.75" customHeight="1">
      <c r="A30" s="138" t="s">
        <v>158</v>
      </c>
      <c r="B30" s="138"/>
      <c r="C30" s="138"/>
      <c r="D30" s="138"/>
      <c r="E30" s="138"/>
      <c r="F30" s="138"/>
    </row>
    <row r="31" spans="1:6" ht="12.75" customHeight="1">
      <c r="A31" s="138" t="s">
        <v>162</v>
      </c>
      <c r="B31" s="138"/>
      <c r="C31" s="138"/>
      <c r="D31" s="138"/>
      <c r="E31" s="138"/>
      <c r="F31" s="138"/>
    </row>
    <row r="32" spans="1:6" ht="12.75" customHeight="1">
      <c r="A32" s="138" t="s">
        <v>163</v>
      </c>
      <c r="B32" s="138"/>
      <c r="C32" s="138"/>
      <c r="D32" s="138"/>
      <c r="E32" s="138"/>
      <c r="F32" s="138"/>
    </row>
    <row r="33" spans="1:6" ht="12.75" customHeight="1">
      <c r="A33" s="138" t="s">
        <v>164</v>
      </c>
      <c r="B33" s="138"/>
      <c r="C33" s="138"/>
      <c r="D33" s="138"/>
      <c r="E33" s="138"/>
      <c r="F33" s="138"/>
    </row>
  </sheetData>
  <sheetProtection password="D3C7" sheet="1" formatCells="0" formatColumns="0" formatRows="0"/>
  <mergeCells count="23">
    <mergeCell ref="B20:C20"/>
    <mergeCell ref="A1:F1"/>
    <mergeCell ref="B9:C9"/>
    <mergeCell ref="B10:C10"/>
    <mergeCell ref="B11:C11"/>
    <mergeCell ref="B12:C12"/>
    <mergeCell ref="B13:C13"/>
    <mergeCell ref="A32:F32"/>
    <mergeCell ref="A33:F33"/>
    <mergeCell ref="A3:F3"/>
    <mergeCell ref="A26:F26"/>
    <mergeCell ref="A27:F27"/>
    <mergeCell ref="A28:F28"/>
    <mergeCell ref="A29:F29"/>
    <mergeCell ref="A25:F25"/>
    <mergeCell ref="B14:C14"/>
    <mergeCell ref="B15:C15"/>
    <mergeCell ref="A30:F30"/>
    <mergeCell ref="A31:F31"/>
    <mergeCell ref="B24:C24"/>
    <mergeCell ref="B21:C21"/>
    <mergeCell ref="B22:C22"/>
    <mergeCell ref="B23:C23"/>
  </mergeCells>
  <dataValidations count="4">
    <dataValidation type="list" allowBlank="1" showInputMessage="1" showErrorMessage="1" sqref="F9:F14">
      <formula1>"Entrate vincolate comp., Entrate libere comp. per finanziare personale, Entrate libere comp. per finanziare casi punto 5.4a del p.c. 4/2, Entrate vincolate anni precedenti, Entrate libere anni precedenti, da Riaccertamento straordinario"</formula1>
    </dataValidation>
    <dataValidation type="list" allowBlank="1" showInputMessage="1" showErrorMessage="1" sqref="F7:F8">
      <formula1>"&lt;selezionare&gt;,Entrate vincolate comp.,Entrate libere comp. per finanziare personale,Entrate libere comp. per finanziare casi punto 5.4a del p.c. 4/2,Entrate vincolate anni precedenti,Entrate libere anni precedenti,da Riaccertamento straordinario"</formula1>
    </dataValidation>
    <dataValidation type="list" allowBlank="1" showInputMessage="1" showErrorMessage="1" sqref="F18:F19">
      <formula1>"&lt;selezionare&gt;,Entrate vincolate investimenti competenza,Entrate vincolate investimenti anni precedenti,da Riaccertamento straordinario"</formula1>
    </dataValidation>
    <dataValidation type="decimal" allowBlank="1" showInputMessage="1" showErrorMessage="1" sqref="D7:D8 D18:D19">
      <formula1>-999999999999</formula1>
      <formula2>999999999999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17.28125" style="1" customWidth="1"/>
    <col min="2" max="2" width="20.421875" style="1" customWidth="1"/>
    <col min="3" max="3" width="35.7109375" style="1" customWidth="1"/>
    <col min="4" max="4" width="14.8515625" style="1" customWidth="1"/>
    <col min="5" max="5" width="40.7109375" style="1" customWidth="1"/>
    <col min="6" max="6" width="50.28125" style="1" customWidth="1"/>
    <col min="7" max="12" width="0.13671875" style="1" hidden="1" customWidth="1"/>
    <col min="13" max="16384" width="9.140625" style="1" customWidth="1"/>
  </cols>
  <sheetData>
    <row r="1" spans="1:11" ht="18" customHeight="1">
      <c r="A1" s="149"/>
      <c r="B1" s="150"/>
      <c r="C1" s="150"/>
      <c r="D1" s="150"/>
      <c r="E1" s="150"/>
      <c r="F1" s="151"/>
      <c r="G1" s="32"/>
      <c r="H1" s="32"/>
      <c r="I1" s="32"/>
      <c r="J1" s="32"/>
      <c r="K1" s="32"/>
    </row>
    <row r="2" ht="15" customHeight="1"/>
    <row r="3" spans="1:6" ht="15.75">
      <c r="A3" s="146" t="s">
        <v>247</v>
      </c>
      <c r="B3" s="152"/>
      <c r="C3" s="152"/>
      <c r="D3" s="152"/>
      <c r="E3" s="152"/>
      <c r="F3" s="153"/>
    </row>
    <row r="4" ht="15" customHeight="1">
      <c r="A4" s="2"/>
    </row>
    <row r="5" spans="1:6" ht="15" customHeight="1">
      <c r="A5" s="33" t="s">
        <v>3</v>
      </c>
      <c r="F5" s="34"/>
    </row>
    <row r="6" spans="1:12" ht="15" customHeight="1">
      <c r="A6" s="35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</row>
    <row r="7" spans="1:12" ht="15" customHeight="1">
      <c r="A7" s="37"/>
      <c r="B7" s="37"/>
      <c r="C7" s="37"/>
      <c r="D7" s="3">
        <v>0</v>
      </c>
      <c r="E7" s="37"/>
      <c r="F7" s="44"/>
      <c r="G7" s="38">
        <f>IF(F7="Entrate vincolate comp.",D7,0)</f>
        <v>0</v>
      </c>
      <c r="H7" s="38">
        <f>IF(F7="Entrate libere comp. per finanziare personale",D7,0)</f>
        <v>0</v>
      </c>
      <c r="I7" s="38">
        <f>IF(F7="Entrate libere comp. per finanziare casi punto 5.4a del p.c. 4/2",D7,0)</f>
        <v>0</v>
      </c>
      <c r="J7" s="38">
        <f>IF(F7="Entrate vincolate anni precedenti",D7,0)</f>
        <v>0</v>
      </c>
      <c r="K7" s="38">
        <f>IF(F7="Entrate libere anni precedenti",D7,0)</f>
        <v>0</v>
      </c>
      <c r="L7" s="38">
        <f>IF(F7="da Riaccertamento straordinario",D7,0)</f>
        <v>0</v>
      </c>
    </row>
    <row r="8" spans="1:12" ht="15" customHeight="1">
      <c r="A8" s="37"/>
      <c r="B8" s="37"/>
      <c r="C8" s="37"/>
      <c r="D8" s="3">
        <v>0</v>
      </c>
      <c r="E8" s="37"/>
      <c r="F8" s="44"/>
      <c r="G8" s="38">
        <f>IF(F8="Entrate vincolate comp.",D8,0)</f>
        <v>0</v>
      </c>
      <c r="H8" s="38">
        <f>IF(F8="Entrate libere comp. per finanziare personale",D8,0)</f>
        <v>0</v>
      </c>
      <c r="I8" s="38">
        <f>IF(F8="Entrate libere comp. per finanziare casi punto 5.4a del p.c. 4/2",D8,0)</f>
        <v>0</v>
      </c>
      <c r="J8" s="38">
        <f>IF(F8="Entrate vincolate anni precedenti",D8,0)</f>
        <v>0</v>
      </c>
      <c r="K8" s="38">
        <f>IF(F8="Entrate libere anni precedenti",D8,0)</f>
        <v>0</v>
      </c>
      <c r="L8" s="38">
        <f>IF(F8="da Riaccertamento straordinario",D8,0)</f>
        <v>0</v>
      </c>
    </row>
    <row r="9" spans="1:6" ht="15" customHeight="1">
      <c r="A9" s="39" t="s">
        <v>16</v>
      </c>
      <c r="B9" s="145" t="s">
        <v>147</v>
      </c>
      <c r="C9" s="145"/>
      <c r="D9" s="40">
        <f>SUM(G7:G8)</f>
        <v>0</v>
      </c>
      <c r="E9" s="41"/>
      <c r="F9" s="34"/>
    </row>
    <row r="10" spans="1:6" ht="15" customHeight="1">
      <c r="A10" s="41"/>
      <c r="B10" s="141" t="s">
        <v>148</v>
      </c>
      <c r="C10" s="141"/>
      <c r="D10" s="40">
        <f>SUM(H7:H8)</f>
        <v>0</v>
      </c>
      <c r="E10" s="41"/>
      <c r="F10" s="34"/>
    </row>
    <row r="11" spans="1:6" ht="15" customHeight="1">
      <c r="A11" s="41"/>
      <c r="B11" s="141" t="s">
        <v>149</v>
      </c>
      <c r="C11" s="141"/>
      <c r="D11" s="40">
        <f>SUM(I7:I8)</f>
        <v>0</v>
      </c>
      <c r="E11" s="41"/>
      <c r="F11" s="34"/>
    </row>
    <row r="12" spans="1:6" ht="15" customHeight="1">
      <c r="A12" s="41"/>
      <c r="B12" s="141" t="s">
        <v>165</v>
      </c>
      <c r="C12" s="141"/>
      <c r="D12" s="40">
        <f>SUM(J7:J8)</f>
        <v>0</v>
      </c>
      <c r="E12" s="41"/>
      <c r="F12" s="34"/>
    </row>
    <row r="13" spans="1:6" ht="15" customHeight="1">
      <c r="A13" s="41"/>
      <c r="B13" s="141" t="s">
        <v>151</v>
      </c>
      <c r="C13" s="141"/>
      <c r="D13" s="40">
        <f>SUM(K7:K8)</f>
        <v>0</v>
      </c>
      <c r="E13" s="41"/>
      <c r="F13" s="34"/>
    </row>
    <row r="14" spans="1:6" ht="15" customHeight="1">
      <c r="A14" s="41"/>
      <c r="B14" s="141" t="s">
        <v>152</v>
      </c>
      <c r="C14" s="141"/>
      <c r="D14" s="40">
        <f>SUM(L7:L8)</f>
        <v>0</v>
      </c>
      <c r="E14" s="41"/>
      <c r="F14" s="34"/>
    </row>
    <row r="15" spans="2:4" ht="15" customHeight="1">
      <c r="B15" s="140" t="s">
        <v>17</v>
      </c>
      <c r="C15" s="140"/>
      <c r="D15" s="42">
        <f>SUM(D9:D14)</f>
        <v>0</v>
      </c>
    </row>
    <row r="16" ht="15" customHeight="1">
      <c r="A16" s="33" t="s">
        <v>18</v>
      </c>
    </row>
    <row r="17" spans="1:9" ht="15" customHeight="1">
      <c r="A17" s="35" t="s">
        <v>4</v>
      </c>
      <c r="B17" s="35" t="s">
        <v>5</v>
      </c>
      <c r="C17" s="35" t="s">
        <v>6</v>
      </c>
      <c r="D17" s="35" t="s">
        <v>7</v>
      </c>
      <c r="E17" s="35" t="s">
        <v>8</v>
      </c>
      <c r="F17" s="35" t="s">
        <v>9</v>
      </c>
      <c r="G17" s="36" t="s">
        <v>10</v>
      </c>
      <c r="H17" s="36" t="s">
        <v>11</v>
      </c>
      <c r="I17" s="36" t="s">
        <v>12</v>
      </c>
    </row>
    <row r="18" spans="1:9" ht="15" customHeight="1">
      <c r="A18" s="37"/>
      <c r="B18" s="37"/>
      <c r="C18" s="37"/>
      <c r="D18" s="3">
        <v>0</v>
      </c>
      <c r="E18" s="37"/>
      <c r="F18" s="44"/>
      <c r="G18" s="38">
        <f>IF(F18="Entrate vincolate investimenti competenza",D18,0)</f>
        <v>0</v>
      </c>
      <c r="H18" s="38">
        <f>IF(F18="Entrate vincolate investimenti anni precedenti",D18,0)</f>
        <v>0</v>
      </c>
      <c r="I18" s="38">
        <f>IF(F18="da Riaccertamento straordinario",D18,0)</f>
        <v>0</v>
      </c>
    </row>
    <row r="19" spans="1:9" ht="15" customHeight="1">
      <c r="A19" s="37"/>
      <c r="B19" s="37"/>
      <c r="C19" s="37"/>
      <c r="D19" s="3">
        <v>0</v>
      </c>
      <c r="E19" s="37"/>
      <c r="F19" s="44"/>
      <c r="G19" s="38">
        <f>IF(F19="Entrate vincolate investimenti competenza",D19,0)</f>
        <v>0</v>
      </c>
      <c r="H19" s="38">
        <f>IF(F19="Entrate vincolate investimenti anni precedenti",D19,0)</f>
        <v>0</v>
      </c>
      <c r="I19" s="38">
        <f>IF(F19="da Riaccertamento straordinario",D19,0)</f>
        <v>0</v>
      </c>
    </row>
    <row r="20" spans="1:4" ht="15" customHeight="1">
      <c r="A20" s="39" t="s">
        <v>16</v>
      </c>
      <c r="B20" s="141" t="s">
        <v>159</v>
      </c>
      <c r="C20" s="141"/>
      <c r="D20" s="40">
        <f>SUM(G18:G19)</f>
        <v>0</v>
      </c>
    </row>
    <row r="21" spans="1:4" ht="15" customHeight="1">
      <c r="A21" s="41"/>
      <c r="B21" s="141" t="s">
        <v>160</v>
      </c>
      <c r="C21" s="141"/>
      <c r="D21" s="40">
        <f>SUM(H18:H19)</f>
        <v>0</v>
      </c>
    </row>
    <row r="22" spans="1:4" ht="15" customHeight="1">
      <c r="A22" s="41"/>
      <c r="B22" s="141" t="s">
        <v>161</v>
      </c>
      <c r="C22" s="141"/>
      <c r="D22" s="40">
        <f>SUM(I18:I19)</f>
        <v>0</v>
      </c>
    </row>
    <row r="23" spans="1:4" ht="15" customHeight="1">
      <c r="A23" s="41"/>
      <c r="B23" s="140" t="s">
        <v>17</v>
      </c>
      <c r="C23" s="140"/>
      <c r="D23" s="40">
        <f>SUM(D20:D22)</f>
        <v>0</v>
      </c>
    </row>
    <row r="24" spans="1:4" ht="15" customHeight="1">
      <c r="A24" s="41"/>
      <c r="B24" s="140"/>
      <c r="C24" s="140"/>
      <c r="D24" s="45"/>
    </row>
    <row r="25" spans="1:6" ht="12.75" customHeight="1">
      <c r="A25" s="138" t="s">
        <v>153</v>
      </c>
      <c r="B25" s="138"/>
      <c r="C25" s="138"/>
      <c r="D25" s="138"/>
      <c r="E25" s="138"/>
      <c r="F25" s="138"/>
    </row>
    <row r="26" spans="1:6" ht="12.75" customHeight="1">
      <c r="A26" s="139" t="s">
        <v>154</v>
      </c>
      <c r="B26" s="139"/>
      <c r="C26" s="139"/>
      <c r="D26" s="139"/>
      <c r="E26" s="139"/>
      <c r="F26" s="139"/>
    </row>
    <row r="27" spans="1:6" ht="24.75" customHeight="1">
      <c r="A27" s="139" t="s">
        <v>155</v>
      </c>
      <c r="B27" s="139"/>
      <c r="C27" s="139"/>
      <c r="D27" s="139"/>
      <c r="E27" s="139"/>
      <c r="F27" s="139"/>
    </row>
    <row r="28" spans="1:6" ht="12.75" customHeight="1">
      <c r="A28" s="138" t="s">
        <v>156</v>
      </c>
      <c r="B28" s="138"/>
      <c r="C28" s="138"/>
      <c r="D28" s="138"/>
      <c r="E28" s="138"/>
      <c r="F28" s="138"/>
    </row>
    <row r="29" spans="1:6" ht="12.75" customHeight="1">
      <c r="A29" s="138" t="s">
        <v>157</v>
      </c>
      <c r="B29" s="138"/>
      <c r="C29" s="138"/>
      <c r="D29" s="138"/>
      <c r="E29" s="138"/>
      <c r="F29" s="138"/>
    </row>
    <row r="30" spans="1:6" ht="12.75" customHeight="1">
      <c r="A30" s="138" t="s">
        <v>158</v>
      </c>
      <c r="B30" s="138"/>
      <c r="C30" s="138"/>
      <c r="D30" s="138"/>
      <c r="E30" s="138"/>
      <c r="F30" s="138"/>
    </row>
    <row r="31" spans="1:6" ht="12.75" customHeight="1">
      <c r="A31" s="138" t="s">
        <v>162</v>
      </c>
      <c r="B31" s="138"/>
      <c r="C31" s="138"/>
      <c r="D31" s="138"/>
      <c r="E31" s="138"/>
      <c r="F31" s="138"/>
    </row>
    <row r="32" spans="1:6" ht="12.75" customHeight="1">
      <c r="A32" s="138" t="s">
        <v>163</v>
      </c>
      <c r="B32" s="138"/>
      <c r="C32" s="138"/>
      <c r="D32" s="138"/>
      <c r="E32" s="138"/>
      <c r="F32" s="138"/>
    </row>
    <row r="33" spans="1:6" ht="12.75" customHeight="1">
      <c r="A33" s="138" t="s">
        <v>164</v>
      </c>
      <c r="B33" s="138"/>
      <c r="C33" s="138"/>
      <c r="D33" s="138"/>
      <c r="E33" s="138"/>
      <c r="F33" s="138"/>
    </row>
  </sheetData>
  <sheetProtection password="D3C7" sheet="1" formatCells="0" formatColumns="0" formatRows="0"/>
  <mergeCells count="23">
    <mergeCell ref="B20:C20"/>
    <mergeCell ref="A1:F1"/>
    <mergeCell ref="B9:C9"/>
    <mergeCell ref="B10:C10"/>
    <mergeCell ref="B11:C11"/>
    <mergeCell ref="B12:C12"/>
    <mergeCell ref="B13:C13"/>
    <mergeCell ref="A32:F32"/>
    <mergeCell ref="A33:F33"/>
    <mergeCell ref="A3:F3"/>
    <mergeCell ref="A26:F26"/>
    <mergeCell ref="A27:F27"/>
    <mergeCell ref="A28:F28"/>
    <mergeCell ref="A29:F29"/>
    <mergeCell ref="A25:F25"/>
    <mergeCell ref="B14:C14"/>
    <mergeCell ref="B15:C15"/>
    <mergeCell ref="A30:F30"/>
    <mergeCell ref="A31:F31"/>
    <mergeCell ref="B24:C24"/>
    <mergeCell ref="B21:C21"/>
    <mergeCell ref="B22:C22"/>
    <mergeCell ref="B23:C23"/>
  </mergeCells>
  <dataValidations count="4">
    <dataValidation type="list" allowBlank="1" showInputMessage="1" showErrorMessage="1" sqref="F18:F19">
      <formula1>"&lt;selezionare&gt;,Entrate vincolate investimenti competenza,Entrate vincolate investimenti anni precedenti,da Riaccertamento straordinario"</formula1>
    </dataValidation>
    <dataValidation type="list" allowBlank="1" showInputMessage="1" showErrorMessage="1" sqref="F7:F8">
      <formula1>"&lt;selezionare&gt;,Entrate vincolate comp.,Entrate libere comp. per finanziare personale,Entrate libere comp. per finanziare casi punto 5.4a del p.c. 4/2,Entrate vincolate anni precedenti,Entrate libere anni precedenti,da Riaccertamento straordinario"</formula1>
    </dataValidation>
    <dataValidation type="list" allowBlank="1" showInputMessage="1" showErrorMessage="1" sqref="F9:F14">
      <formula1>"Entrate vincolate comp., Entrate libere comp. per finanziare personale, Entrate libere comp. per finanziare casi punto 5.4a del p.c. 4/2, Entrate vincolate anni precedenti, Entrate libere anni precedenti, da Riaccertamento straordinario"</formula1>
    </dataValidation>
    <dataValidation type="decimal" allowBlank="1" showInputMessage="1" showErrorMessage="1" sqref="D7:D8 D18:D19">
      <formula1>-999999999999</formula1>
      <formula2>999999999999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13.421875" style="5" customWidth="1"/>
    <col min="2" max="2" width="42.7109375" style="5" customWidth="1"/>
    <col min="3" max="7" width="13.7109375" style="5" customWidth="1"/>
    <col min="8" max="8" width="28.28125" style="5" customWidth="1"/>
    <col min="9" max="16384" width="9.140625" style="5" customWidth="1"/>
  </cols>
  <sheetData>
    <row r="1" spans="1:7" ht="38.25" customHeight="1">
      <c r="A1" s="164" t="s">
        <v>231</v>
      </c>
      <c r="B1" s="165"/>
      <c r="C1" s="165"/>
      <c r="D1" s="165"/>
      <c r="E1" s="165"/>
      <c r="F1" s="165"/>
      <c r="G1" s="166"/>
    </row>
    <row r="2" ht="15" customHeight="1"/>
    <row r="3" spans="1:7" ht="19.5" customHeight="1">
      <c r="A3" s="135" t="s">
        <v>227</v>
      </c>
      <c r="B3" s="136"/>
      <c r="C3" s="136"/>
      <c r="D3" s="167"/>
      <c r="E3" s="167"/>
      <c r="F3" s="167"/>
      <c r="G3" s="167"/>
    </row>
    <row r="4" ht="15" customHeight="1"/>
    <row r="5" spans="1:8" ht="15" customHeight="1">
      <c r="A5" s="168" t="s">
        <v>228</v>
      </c>
      <c r="B5" s="127"/>
      <c r="C5" s="127"/>
      <c r="D5" s="162"/>
      <c r="E5" s="162"/>
      <c r="F5" s="162"/>
      <c r="G5" s="163"/>
      <c r="H5" s="6" t="s">
        <v>230</v>
      </c>
    </row>
    <row r="6" spans="1:8" ht="18" customHeight="1">
      <c r="A6" s="158"/>
      <c r="B6" s="159"/>
      <c r="C6" s="15" t="s">
        <v>19</v>
      </c>
      <c r="D6" s="15" t="s">
        <v>20</v>
      </c>
      <c r="E6" s="15">
        <v>2015</v>
      </c>
      <c r="F6" s="15">
        <v>2016</v>
      </c>
      <c r="G6" s="15">
        <v>2017</v>
      </c>
      <c r="H6" s="6"/>
    </row>
    <row r="7" spans="1:8" ht="27" customHeight="1">
      <c r="A7" s="160" t="s">
        <v>21</v>
      </c>
      <c r="B7" s="161"/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47" t="s">
        <v>237</v>
      </c>
    </row>
    <row r="8" spans="1:13" ht="27" customHeight="1">
      <c r="A8" s="156" t="s">
        <v>22</v>
      </c>
      <c r="B8" s="157"/>
      <c r="C8" s="66">
        <f>'FPVAnno-4'!D9</f>
        <v>0</v>
      </c>
      <c r="D8" s="66">
        <f>'FPVAnno-3'!D9</f>
        <v>0</v>
      </c>
      <c r="E8" s="66">
        <f>'FPVAnno-2'!D9</f>
        <v>0</v>
      </c>
      <c r="F8" s="66">
        <f>'FPVAnno-1'!D9</f>
        <v>0</v>
      </c>
      <c r="G8" s="66">
        <f>FPVAnno!D9</f>
        <v>0</v>
      </c>
      <c r="H8" s="47" t="s">
        <v>240</v>
      </c>
      <c r="I8" s="47"/>
      <c r="J8" s="47"/>
      <c r="K8" s="47"/>
      <c r="L8" s="47"/>
      <c r="M8" s="47"/>
    </row>
    <row r="9" spans="1:13" ht="27" customHeight="1">
      <c r="A9" s="156" t="s">
        <v>232</v>
      </c>
      <c r="B9" s="157"/>
      <c r="C9" s="66">
        <f>'FPVAnno-4'!D10</f>
        <v>0</v>
      </c>
      <c r="D9" s="66">
        <f>'FPVAnno-3'!D10</f>
        <v>0</v>
      </c>
      <c r="E9" s="66">
        <f>'FPVAnno-2'!D10</f>
        <v>0</v>
      </c>
      <c r="F9" s="66">
        <f>'FPVAnno-1'!D10</f>
        <v>0</v>
      </c>
      <c r="G9" s="66">
        <f>FPVAnno!D10</f>
        <v>0</v>
      </c>
      <c r="H9" s="47" t="s">
        <v>239</v>
      </c>
      <c r="I9" s="47"/>
      <c r="J9" s="47"/>
      <c r="K9" s="47"/>
      <c r="L9" s="47"/>
      <c r="M9" s="47"/>
    </row>
    <row r="10" spans="1:13" ht="27" customHeight="1">
      <c r="A10" s="156" t="s">
        <v>233</v>
      </c>
      <c r="B10" s="157"/>
      <c r="C10" s="66">
        <f>'FPVAnno-4'!D11</f>
        <v>0</v>
      </c>
      <c r="D10" s="66">
        <f>'FPVAnno-3'!D11</f>
        <v>0</v>
      </c>
      <c r="E10" s="66">
        <f>'FPVAnno-2'!D11</f>
        <v>0</v>
      </c>
      <c r="F10" s="66">
        <f>'FPVAnno-1'!D11</f>
        <v>0</v>
      </c>
      <c r="G10" s="66">
        <f>FPVAnno!D11</f>
        <v>0</v>
      </c>
      <c r="H10" s="47" t="s">
        <v>241</v>
      </c>
      <c r="I10" s="47"/>
      <c r="J10" s="47"/>
      <c r="K10" s="47"/>
      <c r="L10" s="47"/>
      <c r="M10" s="47"/>
    </row>
    <row r="11" spans="1:13" ht="27" customHeight="1">
      <c r="A11" s="156" t="s">
        <v>23</v>
      </c>
      <c r="B11" s="157"/>
      <c r="C11" s="66">
        <f>'FPVAnno-4'!D12</f>
        <v>0</v>
      </c>
      <c r="D11" s="66">
        <f>'FPVAnno-3'!D12</f>
        <v>0</v>
      </c>
      <c r="E11" s="66">
        <f>'FPVAnno-2'!D12</f>
        <v>0</v>
      </c>
      <c r="F11" s="66">
        <f>'FPVAnno-1'!D12</f>
        <v>0</v>
      </c>
      <c r="G11" s="66">
        <f>FPVAnno!D12</f>
        <v>0</v>
      </c>
      <c r="H11" s="47" t="s">
        <v>242</v>
      </c>
      <c r="I11" s="47"/>
      <c r="J11" s="47"/>
      <c r="K11" s="47"/>
      <c r="L11" s="47"/>
      <c r="M11" s="47"/>
    </row>
    <row r="12" spans="1:13" ht="27" customHeight="1">
      <c r="A12" s="156" t="s">
        <v>24</v>
      </c>
      <c r="B12" s="157"/>
      <c r="C12" s="66">
        <f>'FPVAnno-4'!D13</f>
        <v>0</v>
      </c>
      <c r="D12" s="66">
        <f>'FPVAnno-3'!D13</f>
        <v>0</v>
      </c>
      <c r="E12" s="66">
        <f>'FPVAnno-2'!D13</f>
        <v>0</v>
      </c>
      <c r="F12" s="66">
        <f>'FPVAnno-1'!D13</f>
        <v>0</v>
      </c>
      <c r="G12" s="66">
        <f>FPVAnno!D13</f>
        <v>0</v>
      </c>
      <c r="H12" s="47" t="s">
        <v>243</v>
      </c>
      <c r="I12" s="47"/>
      <c r="J12" s="47"/>
      <c r="K12" s="47"/>
      <c r="L12" s="47"/>
      <c r="M12" s="47"/>
    </row>
    <row r="13" spans="1:13" ht="27" customHeight="1">
      <c r="A13" s="156" t="s">
        <v>25</v>
      </c>
      <c r="B13" s="157"/>
      <c r="C13" s="66">
        <f>'FPVAnno-4'!D14</f>
        <v>0</v>
      </c>
      <c r="D13" s="66">
        <f>'FPVAnno-3'!D14</f>
        <v>0</v>
      </c>
      <c r="E13" s="66">
        <f>'FPVAnno-2'!D14</f>
        <v>0</v>
      </c>
      <c r="F13" s="66">
        <f>'FPVAnno-1'!D14</f>
        <v>0</v>
      </c>
      <c r="G13" s="66">
        <f>FPVAnno!D14</f>
        <v>0</v>
      </c>
      <c r="H13" s="47" t="s">
        <v>244</v>
      </c>
      <c r="I13" s="47"/>
      <c r="J13" s="47"/>
      <c r="K13" s="47"/>
      <c r="L13" s="47"/>
      <c r="M13" s="47"/>
    </row>
    <row r="14" spans="8:13" ht="15" customHeight="1">
      <c r="H14" s="47"/>
      <c r="I14" s="47"/>
      <c r="J14" s="47"/>
      <c r="K14" s="47"/>
      <c r="L14" s="47"/>
      <c r="M14" s="47"/>
    </row>
    <row r="15" spans="1:13" ht="15" customHeight="1">
      <c r="A15" s="126" t="s">
        <v>229</v>
      </c>
      <c r="B15" s="127"/>
      <c r="C15" s="127"/>
      <c r="D15" s="162"/>
      <c r="E15" s="162"/>
      <c r="F15" s="162"/>
      <c r="G15" s="163"/>
      <c r="H15" s="47"/>
      <c r="I15" s="47"/>
      <c r="J15" s="47"/>
      <c r="K15" s="47"/>
      <c r="L15" s="47"/>
      <c r="M15" s="47"/>
    </row>
    <row r="16" spans="1:13" ht="18" customHeight="1">
      <c r="A16" s="158"/>
      <c r="B16" s="159"/>
      <c r="C16" s="15" t="s">
        <v>19</v>
      </c>
      <c r="D16" s="15" t="s">
        <v>20</v>
      </c>
      <c r="E16" s="15">
        <v>2015</v>
      </c>
      <c r="F16" s="15">
        <v>2016</v>
      </c>
      <c r="G16" s="15">
        <v>2017</v>
      </c>
      <c r="H16" s="47"/>
      <c r="I16" s="47"/>
      <c r="J16" s="47"/>
      <c r="K16" s="47"/>
      <c r="L16" s="47"/>
      <c r="M16" s="47"/>
    </row>
    <row r="17" spans="1:13" ht="27" customHeight="1">
      <c r="A17" s="160" t="s">
        <v>26</v>
      </c>
      <c r="B17" s="161"/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47" t="s">
        <v>238</v>
      </c>
      <c r="I17" s="47"/>
      <c r="J17" s="47"/>
      <c r="K17" s="47"/>
      <c r="L17" s="47"/>
      <c r="M17" s="47"/>
    </row>
    <row r="18" spans="1:13" ht="27" customHeight="1">
      <c r="A18" s="156" t="s">
        <v>146</v>
      </c>
      <c r="B18" s="157"/>
      <c r="C18" s="68">
        <f>'FPVAnno-4'!D20</f>
        <v>0</v>
      </c>
      <c r="D18" s="68">
        <f>'FPVAnno-3'!D20</f>
        <v>0</v>
      </c>
      <c r="E18" s="68">
        <f>'FPVAnno-2'!D20</f>
        <v>0</v>
      </c>
      <c r="F18" s="68">
        <f>'FPVAnno-1'!D20</f>
        <v>0</v>
      </c>
      <c r="G18" s="68">
        <f>FPVAnno!D20</f>
        <v>0</v>
      </c>
      <c r="H18" s="47" t="s">
        <v>245</v>
      </c>
      <c r="I18" s="47"/>
      <c r="J18" s="47"/>
      <c r="K18" s="47"/>
      <c r="L18" s="47"/>
      <c r="M18" s="47"/>
    </row>
    <row r="19" spans="1:13" ht="27" customHeight="1">
      <c r="A19" s="156" t="s">
        <v>27</v>
      </c>
      <c r="B19" s="157"/>
      <c r="C19" s="68">
        <f>'FPVAnno-4'!D21</f>
        <v>0</v>
      </c>
      <c r="D19" s="68">
        <f>'FPVAnno-3'!D21</f>
        <v>0</v>
      </c>
      <c r="E19" s="68">
        <f>'FPVAnno-2'!D21</f>
        <v>0</v>
      </c>
      <c r="F19" s="68">
        <f>'FPVAnno-1'!D21</f>
        <v>0</v>
      </c>
      <c r="G19" s="68">
        <f>FPVAnno!D21</f>
        <v>0</v>
      </c>
      <c r="H19" s="47" t="s">
        <v>246</v>
      </c>
      <c r="I19" s="47"/>
      <c r="J19" s="47"/>
      <c r="K19" s="47"/>
      <c r="L19" s="47"/>
      <c r="M19" s="47"/>
    </row>
    <row r="20" spans="1:13" ht="27" customHeight="1">
      <c r="A20" s="156" t="s">
        <v>25</v>
      </c>
      <c r="B20" s="157"/>
      <c r="C20" s="68">
        <f>'FPVAnno-4'!D22</f>
        <v>0</v>
      </c>
      <c r="D20" s="68">
        <f>'FPVAnno-3'!D22</f>
        <v>0</v>
      </c>
      <c r="E20" s="68">
        <f>'FPVAnno-2'!D22</f>
        <v>0</v>
      </c>
      <c r="F20" s="68">
        <f>'FPVAnno-1'!D22</f>
        <v>0</v>
      </c>
      <c r="G20" s="68">
        <f>FPVAnno!D22</f>
        <v>0</v>
      </c>
      <c r="H20" s="47" t="s">
        <v>244</v>
      </c>
      <c r="I20" s="47"/>
      <c r="J20" s="47"/>
      <c r="K20" s="47"/>
      <c r="L20" s="47"/>
      <c r="M20" s="47"/>
    </row>
    <row r="22" ht="12.75">
      <c r="A22" s="6" t="s">
        <v>236</v>
      </c>
    </row>
    <row r="23" spans="1:6" ht="12.75">
      <c r="A23" s="154" t="s">
        <v>235</v>
      </c>
      <c r="B23" s="155"/>
      <c r="C23" s="155"/>
      <c r="D23" s="155"/>
      <c r="E23" s="155"/>
      <c r="F23" s="155"/>
    </row>
    <row r="24" spans="1:7" ht="21.75" customHeight="1">
      <c r="A24" s="154" t="s">
        <v>234</v>
      </c>
      <c r="B24" s="155"/>
      <c r="C24" s="155"/>
      <c r="D24" s="155"/>
      <c r="E24" s="155"/>
      <c r="F24" s="155"/>
      <c r="G24" s="119"/>
    </row>
  </sheetData>
  <sheetProtection password="D3C7" sheet="1" formatCells="0" formatColumns="0" formatRows="0"/>
  <mergeCells count="19">
    <mergeCell ref="A9:B9"/>
    <mergeCell ref="A10:B10"/>
    <mergeCell ref="A11:B11"/>
    <mergeCell ref="A12:B12"/>
    <mergeCell ref="A1:G1"/>
    <mergeCell ref="A6:B6"/>
    <mergeCell ref="A7:B7"/>
    <mergeCell ref="A8:B8"/>
    <mergeCell ref="A3:G3"/>
    <mergeCell ref="A5:G5"/>
    <mergeCell ref="A23:F23"/>
    <mergeCell ref="A24:G24"/>
    <mergeCell ref="A20:B20"/>
    <mergeCell ref="A13:B13"/>
    <mergeCell ref="A16:B16"/>
    <mergeCell ref="A17:B17"/>
    <mergeCell ref="A18:B18"/>
    <mergeCell ref="A19:B19"/>
    <mergeCell ref="A15:G15"/>
  </mergeCells>
  <dataValidations count="1">
    <dataValidation type="decimal" allowBlank="1" showInputMessage="1" showErrorMessage="1" sqref="C7:G13 C17:G20">
      <formula1>-999999999999</formula1>
      <formula2>999999999999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18.57421875" style="1" customWidth="1"/>
    <col min="2" max="2" width="14.57421875" style="1" customWidth="1"/>
    <col min="3" max="3" width="35.8515625" style="1" customWidth="1"/>
    <col min="4" max="4" width="39.57421875" style="1" customWidth="1"/>
    <col min="5" max="5" width="20.7109375" style="1" hidden="1" customWidth="1"/>
    <col min="6" max="9" width="20.7109375" style="1" customWidth="1"/>
    <col min="10" max="10" width="21.28125" style="1" customWidth="1"/>
    <col min="11" max="11" width="20.8515625" style="1" hidden="1" customWidth="1"/>
    <col min="12" max="16" width="20.8515625" style="1" customWidth="1"/>
    <col min="17" max="18" width="21.28125" style="1" customWidth="1"/>
    <col min="19" max="109" width="21.28125" style="1" hidden="1" customWidth="1"/>
    <col min="110" max="110" width="21.28125" style="1" customWidth="1"/>
    <col min="111" max="117" width="21.28125" style="1" hidden="1" customWidth="1"/>
    <col min="118" max="16384" width="9.140625" style="1" customWidth="1"/>
  </cols>
  <sheetData>
    <row r="1" spans="1:110" ht="18" customHeight="1">
      <c r="A1" s="149" t="s">
        <v>28</v>
      </c>
      <c r="B1" s="150"/>
      <c r="C1" s="150"/>
      <c r="D1" s="150"/>
      <c r="E1" s="150"/>
      <c r="F1" s="150"/>
      <c r="G1" s="169"/>
      <c r="H1" s="169"/>
      <c r="I1" s="169"/>
      <c r="J1" s="169"/>
      <c r="K1" s="169"/>
      <c r="L1" s="170"/>
      <c r="M1" s="149"/>
      <c r="N1" s="150"/>
      <c r="O1" s="150"/>
      <c r="P1" s="150"/>
      <c r="Q1" s="150"/>
      <c r="R1" s="151"/>
      <c r="S1" s="149"/>
      <c r="T1" s="150"/>
      <c r="U1" s="150"/>
      <c r="V1" s="150"/>
      <c r="W1" s="150"/>
      <c r="X1" s="151"/>
      <c r="Y1" s="149"/>
      <c r="Z1" s="150"/>
      <c r="AA1" s="150"/>
      <c r="AB1" s="150"/>
      <c r="AC1" s="150"/>
      <c r="AD1" s="151"/>
      <c r="AE1" s="149"/>
      <c r="AF1" s="150"/>
      <c r="AG1" s="150"/>
      <c r="AH1" s="150"/>
      <c r="AI1" s="150"/>
      <c r="AJ1" s="151"/>
      <c r="AK1" s="149"/>
      <c r="AL1" s="150"/>
      <c r="AM1" s="150"/>
      <c r="AN1" s="150"/>
      <c r="AO1" s="150"/>
      <c r="AP1" s="151"/>
      <c r="AQ1" s="149"/>
      <c r="AR1" s="150"/>
      <c r="AS1" s="150"/>
      <c r="AT1" s="150"/>
      <c r="AU1" s="150"/>
      <c r="AV1" s="151"/>
      <c r="AW1" s="149"/>
      <c r="AX1" s="150"/>
      <c r="AY1" s="150"/>
      <c r="AZ1" s="150"/>
      <c r="BA1" s="150"/>
      <c r="BB1" s="151"/>
      <c r="BC1" s="149"/>
      <c r="BD1" s="150"/>
      <c r="BE1" s="150"/>
      <c r="BF1" s="150"/>
      <c r="BG1" s="150"/>
      <c r="BH1" s="151"/>
      <c r="BI1" s="149"/>
      <c r="BJ1" s="150"/>
      <c r="BK1" s="150"/>
      <c r="BL1" s="150"/>
      <c r="BM1" s="150"/>
      <c r="BN1" s="151"/>
      <c r="BO1" s="149"/>
      <c r="BP1" s="150"/>
      <c r="BQ1" s="150"/>
      <c r="BR1" s="150"/>
      <c r="BS1" s="150"/>
      <c r="BT1" s="151"/>
      <c r="BU1" s="149"/>
      <c r="BV1" s="150"/>
      <c r="BW1" s="150"/>
      <c r="BX1" s="150"/>
      <c r="BY1" s="150"/>
      <c r="BZ1" s="151"/>
      <c r="CA1" s="149"/>
      <c r="CB1" s="150"/>
      <c r="CC1" s="150"/>
      <c r="CD1" s="150"/>
      <c r="CE1" s="150"/>
      <c r="CF1" s="151"/>
      <c r="CG1" s="149"/>
      <c r="CH1" s="150"/>
      <c r="CI1" s="150"/>
      <c r="CJ1" s="150"/>
      <c r="CK1" s="150"/>
      <c r="CL1" s="151"/>
      <c r="CM1" s="149"/>
      <c r="CN1" s="150"/>
      <c r="CO1" s="150"/>
      <c r="CP1" s="150"/>
      <c r="CQ1" s="150"/>
      <c r="CR1" s="151"/>
      <c r="CS1" s="149"/>
      <c r="CT1" s="150"/>
      <c r="CU1" s="150"/>
      <c r="CV1" s="150"/>
      <c r="CW1" s="150"/>
      <c r="CX1" s="151"/>
      <c r="CY1" s="149"/>
      <c r="CZ1" s="150"/>
      <c r="DA1" s="150"/>
      <c r="DB1" s="150"/>
      <c r="DC1" s="150"/>
      <c r="DD1" s="151"/>
      <c r="DE1" s="149"/>
      <c r="DF1" s="150"/>
    </row>
    <row r="2" spans="1:110" ht="12.75">
      <c r="A2" s="173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</row>
    <row r="3" spans="1:110" ht="15.75">
      <c r="A3" s="171" t="s">
        <v>29</v>
      </c>
      <c r="B3" s="172"/>
      <c r="C3" s="172"/>
      <c r="D3" s="172"/>
      <c r="E3" s="173"/>
      <c r="F3" s="17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</row>
    <row r="4" spans="1:110" ht="15" customHeight="1">
      <c r="A4" s="17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</row>
    <row r="5" spans="1:117" ht="15" customHeight="1">
      <c r="A5" s="55" t="s">
        <v>30</v>
      </c>
      <c r="B5" s="55" t="s">
        <v>31</v>
      </c>
      <c r="C5" s="55" t="s">
        <v>8</v>
      </c>
      <c r="D5" s="55" t="s">
        <v>9</v>
      </c>
      <c r="E5" s="55" t="s">
        <v>32</v>
      </c>
      <c r="F5" s="55" t="s">
        <v>33</v>
      </c>
      <c r="G5" s="55" t="s">
        <v>34</v>
      </c>
      <c r="H5" s="55" t="s">
        <v>35</v>
      </c>
      <c r="I5" s="55" t="s">
        <v>36</v>
      </c>
      <c r="J5" s="55" t="s">
        <v>249</v>
      </c>
      <c r="K5" s="55" t="s">
        <v>37</v>
      </c>
      <c r="L5" s="55" t="s">
        <v>38</v>
      </c>
      <c r="M5" s="55" t="s">
        <v>39</v>
      </c>
      <c r="N5" s="55" t="s">
        <v>40</v>
      </c>
      <c r="O5" s="55" t="s">
        <v>41</v>
      </c>
      <c r="P5" s="55" t="s">
        <v>42</v>
      </c>
      <c r="Q5" s="55" t="s">
        <v>250</v>
      </c>
      <c r="R5" s="55" t="s">
        <v>252</v>
      </c>
      <c r="S5" s="56" t="s">
        <v>43</v>
      </c>
      <c r="T5" s="57" t="s">
        <v>44</v>
      </c>
      <c r="U5" s="57" t="s">
        <v>45</v>
      </c>
      <c r="V5" s="57" t="s">
        <v>46</v>
      </c>
      <c r="W5" s="57" t="s">
        <v>47</v>
      </c>
      <c r="X5" s="57" t="s">
        <v>48</v>
      </c>
      <c r="Y5" s="57" t="s">
        <v>49</v>
      </c>
      <c r="Z5" s="57" t="s">
        <v>50</v>
      </c>
      <c r="AA5" s="57" t="s">
        <v>51</v>
      </c>
      <c r="AB5" s="57" t="s">
        <v>52</v>
      </c>
      <c r="AC5" s="57" t="s">
        <v>53</v>
      </c>
      <c r="AD5" s="57" t="s">
        <v>54</v>
      </c>
      <c r="AE5" s="57" t="s">
        <v>55</v>
      </c>
      <c r="AF5" s="57" t="s">
        <v>56</v>
      </c>
      <c r="AG5" s="57" t="s">
        <v>57</v>
      </c>
      <c r="AH5" s="57" t="s">
        <v>58</v>
      </c>
      <c r="AI5" s="57" t="s">
        <v>59</v>
      </c>
      <c r="AJ5" s="57" t="s">
        <v>60</v>
      </c>
      <c r="AK5" s="57" t="s">
        <v>61</v>
      </c>
      <c r="AL5" s="57" t="s">
        <v>62</v>
      </c>
      <c r="AM5" s="57" t="s">
        <v>63</v>
      </c>
      <c r="AN5" s="57" t="s">
        <v>64</v>
      </c>
      <c r="AO5" s="57" t="s">
        <v>65</v>
      </c>
      <c r="AP5" s="57" t="s">
        <v>66</v>
      </c>
      <c r="AQ5" s="57" t="s">
        <v>67</v>
      </c>
      <c r="AR5" s="57" t="s">
        <v>68</v>
      </c>
      <c r="AS5" s="57" t="s">
        <v>69</v>
      </c>
      <c r="AT5" s="57" t="s">
        <v>70</v>
      </c>
      <c r="AU5" s="57" t="s">
        <v>71</v>
      </c>
      <c r="AV5" s="57" t="s">
        <v>72</v>
      </c>
      <c r="AW5" s="57" t="s">
        <v>73</v>
      </c>
      <c r="AX5" s="57" t="s">
        <v>74</v>
      </c>
      <c r="AY5" s="57" t="s">
        <v>75</v>
      </c>
      <c r="AZ5" s="57" t="s">
        <v>76</v>
      </c>
      <c r="BA5" s="57" t="s">
        <v>77</v>
      </c>
      <c r="BB5" s="57" t="s">
        <v>78</v>
      </c>
      <c r="BC5" s="57" t="s">
        <v>79</v>
      </c>
      <c r="BD5" s="57" t="s">
        <v>80</v>
      </c>
      <c r="BE5" s="57" t="s">
        <v>81</v>
      </c>
      <c r="BF5" s="57" t="s">
        <v>82</v>
      </c>
      <c r="BG5" s="57" t="s">
        <v>83</v>
      </c>
      <c r="BH5" s="57" t="s">
        <v>84</v>
      </c>
      <c r="BI5" s="57" t="s">
        <v>85</v>
      </c>
      <c r="BJ5" s="57" t="s">
        <v>86</v>
      </c>
      <c r="BK5" s="57" t="s">
        <v>87</v>
      </c>
      <c r="BL5" s="57" t="s">
        <v>88</v>
      </c>
      <c r="BM5" s="57" t="s">
        <v>89</v>
      </c>
      <c r="BN5" s="57" t="s">
        <v>90</v>
      </c>
      <c r="BO5" s="57" t="s">
        <v>91</v>
      </c>
      <c r="BP5" s="57" t="s">
        <v>92</v>
      </c>
      <c r="BQ5" s="57" t="s">
        <v>93</v>
      </c>
      <c r="BR5" s="57" t="s">
        <v>94</v>
      </c>
      <c r="BS5" s="57" t="s">
        <v>95</v>
      </c>
      <c r="BT5" s="57" t="s">
        <v>96</v>
      </c>
      <c r="BU5" s="57" t="s">
        <v>97</v>
      </c>
      <c r="BV5" s="57" t="s">
        <v>98</v>
      </c>
      <c r="BW5" s="57" t="s">
        <v>99</v>
      </c>
      <c r="BX5" s="57" t="s">
        <v>100</v>
      </c>
      <c r="BY5" s="57" t="s">
        <v>101</v>
      </c>
      <c r="BZ5" s="57" t="s">
        <v>102</v>
      </c>
      <c r="CA5" s="57" t="s">
        <v>103</v>
      </c>
      <c r="CB5" s="57" t="s">
        <v>104</v>
      </c>
      <c r="CC5" s="57" t="s">
        <v>105</v>
      </c>
      <c r="CD5" s="57" t="s">
        <v>106</v>
      </c>
      <c r="CE5" s="57" t="s">
        <v>107</v>
      </c>
      <c r="CF5" s="57" t="s">
        <v>108</v>
      </c>
      <c r="CG5" s="57" t="s">
        <v>109</v>
      </c>
      <c r="CH5" s="57" t="s">
        <v>110</v>
      </c>
      <c r="CI5" s="57" t="s">
        <v>111</v>
      </c>
      <c r="CJ5" s="57" t="s">
        <v>112</v>
      </c>
      <c r="CK5" s="57" t="s">
        <v>113</v>
      </c>
      <c r="CL5" s="57" t="s">
        <v>114</v>
      </c>
      <c r="CM5" s="57" t="s">
        <v>115</v>
      </c>
      <c r="CN5" s="57" t="s">
        <v>116</v>
      </c>
      <c r="CO5" s="57" t="s">
        <v>117</v>
      </c>
      <c r="CP5" s="57" t="s">
        <v>118</v>
      </c>
      <c r="CQ5" s="57" t="s">
        <v>119</v>
      </c>
      <c r="CR5" s="57" t="s">
        <v>120</v>
      </c>
      <c r="CS5" s="57" t="s">
        <v>121</v>
      </c>
      <c r="CT5" s="57" t="s">
        <v>122</v>
      </c>
      <c r="CU5" s="57" t="s">
        <v>123</v>
      </c>
      <c r="CV5" s="57" t="s">
        <v>124</v>
      </c>
      <c r="CW5" s="57" t="s">
        <v>125</v>
      </c>
      <c r="CX5" s="57" t="s">
        <v>126</v>
      </c>
      <c r="CY5" s="57" t="s">
        <v>127</v>
      </c>
      <c r="CZ5" s="57" t="s">
        <v>128</v>
      </c>
      <c r="DA5" s="57" t="s">
        <v>129</v>
      </c>
      <c r="DB5" s="57" t="s">
        <v>130</v>
      </c>
      <c r="DC5" s="57" t="s">
        <v>131</v>
      </c>
      <c r="DD5" s="57" t="s">
        <v>132</v>
      </c>
      <c r="DE5" s="57" t="s">
        <v>133</v>
      </c>
      <c r="DF5" s="55" t="s">
        <v>251</v>
      </c>
      <c r="DG5" s="49" t="s">
        <v>166</v>
      </c>
      <c r="DH5" s="49" t="s">
        <v>167</v>
      </c>
      <c r="DI5" s="49" t="s">
        <v>168</v>
      </c>
      <c r="DJ5" s="49" t="s">
        <v>169</v>
      </c>
      <c r="DK5" s="49" t="s">
        <v>170</v>
      </c>
      <c r="DL5" s="49" t="s">
        <v>171</v>
      </c>
      <c r="DM5" s="49" t="s">
        <v>172</v>
      </c>
    </row>
    <row r="6" spans="1:117" ht="15" customHeight="1">
      <c r="A6" s="37"/>
      <c r="B6" s="37"/>
      <c r="C6" s="37"/>
      <c r="D6" s="44" t="s">
        <v>248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0">
        <f>IF($D6="IMU",$E6,0)</f>
        <v>0</v>
      </c>
      <c r="T6" s="51">
        <f>IF($D6="IMU",$F6,0)</f>
        <v>0</v>
      </c>
      <c r="U6" s="51">
        <f>IF($D6="IMU",$G6,0)</f>
        <v>0</v>
      </c>
      <c r="V6" s="51">
        <f>IF($D6="IMU",$H6,0)</f>
        <v>0</v>
      </c>
      <c r="W6" s="51">
        <f>IF($D6="IMU",$I6,0)</f>
        <v>0</v>
      </c>
      <c r="X6" s="51">
        <f>IF($D6="IMU",$J6,0)</f>
        <v>0</v>
      </c>
      <c r="Y6" s="51">
        <f>IF($D6="TARSU-TIA-TARI",$E6,0)</f>
        <v>0</v>
      </c>
      <c r="Z6" s="51">
        <f>IF($D6="TARSU-TIA-TARI",$F6,0)</f>
        <v>0</v>
      </c>
      <c r="AA6" s="51">
        <f>IF($D6="TARSU-TIA-TARI",$G6,0)</f>
        <v>0</v>
      </c>
      <c r="AB6" s="51">
        <f>IF($D6="TARSU-TIA-TARI",$H6,0)</f>
        <v>0</v>
      </c>
      <c r="AC6" s="51">
        <f>IF($D6="TARSU-TIA-TARI",$I6,0)</f>
        <v>0</v>
      </c>
      <c r="AD6" s="51">
        <f>IF($D6="TARSU-TIA-TARI",$J6,0)</f>
        <v>0</v>
      </c>
      <c r="AE6" s="51">
        <f>IF($D6="SANZIONI VIOLAZIONE CODICE DELLA STRADA",$E6,0)</f>
        <v>0</v>
      </c>
      <c r="AF6" s="51">
        <f>IF($D6="SANZIONI VIOLAZIONE CODICE DELLA STRADA",$F6,0)</f>
        <v>0</v>
      </c>
      <c r="AG6" s="51">
        <f>IF($D6="SANZIONI VIOLAZIONE CODICE DELLA STRADA",$G6,0)</f>
        <v>0</v>
      </c>
      <c r="AH6" s="51">
        <f>IF($D6="SANZIONI VIOLAZIONE CODICE DELLA STRADA",$H6,0)</f>
        <v>0</v>
      </c>
      <c r="AI6" s="51">
        <f>IF($D6="SANZIONI VIOLAZIONE CODICE DELLA STRADA",$I6,0)</f>
        <v>0</v>
      </c>
      <c r="AJ6" s="51">
        <f>IF($D6="SANZIONI VIOLAZIONE CODICE DELLA STRADA",$J6,0)</f>
        <v>0</v>
      </c>
      <c r="AK6" s="51">
        <f>IF($D6="FITTI E CANONI",$E6,0)</f>
        <v>0</v>
      </c>
      <c r="AL6" s="51">
        <f>IF($D6="FITTI E CANONI",$F6,0)</f>
        <v>0</v>
      </c>
      <c r="AM6" s="51">
        <f>IF($D6="FITTI E CANONI",$G6,0)</f>
        <v>0</v>
      </c>
      <c r="AN6" s="51">
        <f>IF($D6="FITTI E CANONI",$H6,0)</f>
        <v>0</v>
      </c>
      <c r="AO6" s="51">
        <f>IF($D6="FITTI E CANONI",$I6,0)</f>
        <v>0</v>
      </c>
      <c r="AP6" s="51">
        <f>IF($D6="FITTI E CANONI",$J6,0)</f>
        <v>0</v>
      </c>
      <c r="AQ6" s="51">
        <f>IF($D6="PROVENTI ACQUEDOTTO",$E6,0)</f>
        <v>0</v>
      </c>
      <c r="AR6" s="51">
        <f>IF($D6="PROVENTI ACQUEDOTTO",$F6,0)</f>
        <v>0</v>
      </c>
      <c r="AS6" s="51">
        <f>IF($D6="PROVENTI ACQUEDOTTO",$G6,0)</f>
        <v>0</v>
      </c>
      <c r="AT6" s="51">
        <f>IF($D6="PROVENTI ACQUEDOTTO",$H6,0)</f>
        <v>0</v>
      </c>
      <c r="AU6" s="51">
        <f>IF($D6="PROVENTI ACQUEDOTTO",$I6,0)</f>
        <v>0</v>
      </c>
      <c r="AV6" s="51">
        <f>IF($D6="PROVENTI ACQUEDOTTO",$J6,0)</f>
        <v>0</v>
      </c>
      <c r="AW6" s="51">
        <f>IF($D6="PROVENTI PERMESSI DI COSTRUIRE",$E6,0)</f>
        <v>0</v>
      </c>
      <c r="AX6" s="51">
        <f>IF($D6="PROVENTI PERMESSI DI COSTRUIRE",$F6,0)</f>
        <v>0</v>
      </c>
      <c r="AY6" s="51">
        <f>IF($D6="PROVENTI PERMESSI DI COSTRUIRE",$G6,0)</f>
        <v>0</v>
      </c>
      <c r="AZ6" s="51">
        <f>IF($D6="PROVENTI PERMESSI DI COSTRUIRE",$H6,0)</f>
        <v>0</v>
      </c>
      <c r="BA6" s="51">
        <f>IF($D6="PROVENTI PERMESSI DI COSTRUIRE",$I6,0)</f>
        <v>0</v>
      </c>
      <c r="BB6" s="51">
        <f>IF($D6="PROVENTI PERMESSI DI COSTRUIRE",$J6,0)</f>
        <v>0</v>
      </c>
      <c r="BC6" s="51">
        <f>IF($D6="PROVENTI CANONI DEPURAZIONE",$E6,0)</f>
        <v>0</v>
      </c>
      <c r="BD6" s="51">
        <f>IF($D6="PROVENTI CANONI DEPURAZIONE",$F6,0)</f>
        <v>0</v>
      </c>
      <c r="BE6" s="51">
        <f>IF($D6="PROVENTI CANONI DEPURAZIONE",$G6,0)</f>
        <v>0</v>
      </c>
      <c r="BF6" s="51">
        <f>IF($D6="PROVENTI CANONI DEPURAZIONE",$H6,0)</f>
        <v>0</v>
      </c>
      <c r="BG6" s="51">
        <f>IF($D6="PROVENTI CANONI DEPURAZIONE",$I6,0)</f>
        <v>0</v>
      </c>
      <c r="BH6" s="51">
        <f>IF($D6="PROVENTI CANONI DEPURAZIONE",$J6,0)</f>
        <v>0</v>
      </c>
      <c r="BI6" s="51">
        <f>IF($D6="IMU",$L6,0)</f>
        <v>0</v>
      </c>
      <c r="BJ6" s="51">
        <f>IF($D6="IMU",$M6,0)</f>
        <v>0</v>
      </c>
      <c r="BK6" s="51">
        <f>IF($D6="IMU",$N6,0)</f>
        <v>0</v>
      </c>
      <c r="BL6" s="51">
        <f>IF($D6="IMU",$O6,0)</f>
        <v>0</v>
      </c>
      <c r="BM6" s="51">
        <f>IF($D6="IMU",$P6,0)</f>
        <v>0</v>
      </c>
      <c r="BN6" s="51">
        <f>IF($D6="IMU",$Q6,0)</f>
        <v>0</v>
      </c>
      <c r="BO6" s="51">
        <f>IF($D6="TARSU-TIA-TARI",$L6,0)</f>
        <v>0</v>
      </c>
      <c r="BP6" s="51">
        <f>IF($D6="TARSU-TIA-TARI",$M6,0)</f>
        <v>0</v>
      </c>
      <c r="BQ6" s="51">
        <f>IF($D6="TARSU-TIA-TARI",$N6,0)</f>
        <v>0</v>
      </c>
      <c r="BR6" s="51">
        <f>IF($D6="TARSU-TIA-TARI",$O6,0)</f>
        <v>0</v>
      </c>
      <c r="BS6" s="51">
        <f>IF($D6="TARSU-TIA-TARI",$P6,0)</f>
        <v>0</v>
      </c>
      <c r="BT6" s="51">
        <f>IF($D6="TARSU-TIA-TARI",$Q6,0)</f>
        <v>0</v>
      </c>
      <c r="BU6" s="51">
        <f>IF($D6="SANZIONI VIOLAZIONE CODICE DELLA STRADA",$L6,0)</f>
        <v>0</v>
      </c>
      <c r="BV6" s="51">
        <f>IF($D6="SANZIONI VIOLAZIONE CODICE DELLA STRADA",$M6,0)</f>
        <v>0</v>
      </c>
      <c r="BW6" s="51">
        <f>IF($D6="SANZIONI VIOLAZIONE CODICE DELLA STRADA",$N6,0)</f>
        <v>0</v>
      </c>
      <c r="BX6" s="51">
        <f>IF($D6="SANZIONI VIOLAZIONE CODICE DELLA STRADA",$O6,0)</f>
        <v>0</v>
      </c>
      <c r="BY6" s="51">
        <f>IF($D6="SANZIONI VIOLAZIONE CODICE DELLA STRADA",$P6,0)</f>
        <v>0</v>
      </c>
      <c r="BZ6" s="51">
        <f>IF($D6="SANZIONI VIOLAZIONE CODICE DELLA STRADA",$Q6,0)</f>
        <v>0</v>
      </c>
      <c r="CA6" s="51">
        <f>IF($D6="FITTI E CANONI",$L6,0)</f>
        <v>0</v>
      </c>
      <c r="CB6" s="51">
        <f>IF($D6="FITTI E CANONI",$M6,0)</f>
        <v>0</v>
      </c>
      <c r="CC6" s="51">
        <f>IF($D6="FITTI E CANONI",$N6,0)</f>
        <v>0</v>
      </c>
      <c r="CD6" s="51">
        <f>IF($D6="FITTI E CANONI",$O6,0)</f>
        <v>0</v>
      </c>
      <c r="CE6" s="51">
        <f>IF($D6="FITTI E CANONI",$P6,0)</f>
        <v>0</v>
      </c>
      <c r="CF6" s="51">
        <f>IF($D6="FITTI E CANONI",$Q6,0)</f>
        <v>0</v>
      </c>
      <c r="CG6" s="51">
        <f>IF($D6="PROVENTI ACQUEDOTTO",$L6,0)</f>
        <v>0</v>
      </c>
      <c r="CH6" s="51">
        <f>IF($D6="PROVENTI ACQUEDOTTO",$M6,0)</f>
        <v>0</v>
      </c>
      <c r="CI6" s="51">
        <f>IF($D6="PROVENTI ACQUEDOTTO",$N6,0)</f>
        <v>0</v>
      </c>
      <c r="CJ6" s="51">
        <f>IF($D6="PROVENTI ACQUEDOTTO",$O6,0)</f>
        <v>0</v>
      </c>
      <c r="CK6" s="51">
        <f>IF($D6="PROVENTI ACQUEDOTTO",$P6,0)</f>
        <v>0</v>
      </c>
      <c r="CL6" s="51">
        <f>IF($D6="PROVENTI ACQUEDOTTO",$Q6,0)</f>
        <v>0</v>
      </c>
      <c r="CM6" s="51">
        <f>IF($D6="PROVENTI PERMESSI DI COSTRUIRE",$L6,0)</f>
        <v>0</v>
      </c>
      <c r="CN6" s="51">
        <f>IF($D6="PROVENTI PERMESSI DI COSTRUIRE",$M6,0)</f>
        <v>0</v>
      </c>
      <c r="CO6" s="51">
        <f>IF($D6="PROVENTI PERMESSI DI COSTRUIRE",$N6,0)</f>
        <v>0</v>
      </c>
      <c r="CP6" s="51">
        <f>IF($D6="PROVENTI PERMESSI DI COSTRUIRE",$O6,0)</f>
        <v>0</v>
      </c>
      <c r="CQ6" s="51">
        <f>IF($D6="PROVENTI PERMESSI DI COSTRUIRE",$P6,0)</f>
        <v>0</v>
      </c>
      <c r="CR6" s="51">
        <f>IF($D6="PROVENTI PERMESSI DI COSTRUIRE",$Q6,0)</f>
        <v>0</v>
      </c>
      <c r="CS6" s="51">
        <f>IF($D6="PROVENTI CANONI DEPURAZIONE",$L6,0)</f>
        <v>0</v>
      </c>
      <c r="CT6" s="51">
        <f>IF($D6="PROVENTI CANONI DEPURAZIONE",$M6,0)</f>
        <v>0</v>
      </c>
      <c r="CU6" s="51">
        <f>IF($D6="PROVENTI CANONI DEPURAZIONE",$N6,0)</f>
        <v>0</v>
      </c>
      <c r="CV6" s="51">
        <f>IF($D6="PROVENTI CANONI DEPURAZIONE",$O6,0)</f>
        <v>0</v>
      </c>
      <c r="CW6" s="51">
        <f>IF($D6="PROVENTI CANONI DEPURAZIONE",$P6,0)</f>
        <v>0</v>
      </c>
      <c r="CX6" s="51">
        <f>IF($D6="PROVENTI CANONI DEPURAZIONE",$Q6,0)</f>
        <v>0</v>
      </c>
      <c r="CY6" s="51">
        <f>IF($D6="IMU",$R6,0)</f>
        <v>0</v>
      </c>
      <c r="CZ6" s="51">
        <f>IF($D6="TARSU-TIA-TARI",$R6,0)</f>
        <v>0</v>
      </c>
      <c r="DA6" s="51">
        <f>IF($D6="SANZIONI VIOLAZIONE CODICE DELLA STRADA",$R6,0)</f>
        <v>0</v>
      </c>
      <c r="DB6" s="51">
        <f>IF($D6="FITTI E CANONI",$R6,0)</f>
        <v>0</v>
      </c>
      <c r="DC6" s="51">
        <f>IF($D6="PROVENTI ACQUEDOTTO",$R6,0)</f>
        <v>0</v>
      </c>
      <c r="DD6" s="51">
        <f>IF($D6="PROVENTI PERMESSI DI COSTRUIRE",$R6,0)</f>
        <v>0</v>
      </c>
      <c r="DE6" s="51">
        <f>IF($D6="PROVENTI CANONI DEPURAZIONE",$R6,0)</f>
        <v>0</v>
      </c>
      <c r="DF6" s="58">
        <v>0</v>
      </c>
      <c r="DG6" s="51">
        <f>IF($D6="IMU",$DF6,0)</f>
        <v>0</v>
      </c>
      <c r="DH6" s="51">
        <f>IF($D6="TARSU-TIA-TARI",$DF6,0)</f>
        <v>0</v>
      </c>
      <c r="DI6" s="51">
        <f>IF($D6="SANZIONI VIOLAZIONE CODICE DELLA STRADA",$DF6,0)</f>
        <v>0</v>
      </c>
      <c r="DJ6" s="51">
        <f>IF($D6="FITTI E CANONI",$DF6,0)</f>
        <v>0</v>
      </c>
      <c r="DK6" s="51">
        <f>IF($D6="PROVENTI ACQUEDOTTO",$DF6,0)</f>
        <v>0</v>
      </c>
      <c r="DL6" s="51">
        <f>IF($D6="PROVENTI PERMESSI DI COSTRUIRE",$DF6,0)</f>
        <v>0</v>
      </c>
      <c r="DM6" s="51">
        <f>IF($D6="PROVENTI CANONI DEPURAZIONE",$DF6,0)</f>
        <v>0</v>
      </c>
    </row>
    <row r="7" spans="1:117" ht="15" customHeight="1">
      <c r="A7" s="37"/>
      <c r="B7" s="37"/>
      <c r="C7" s="37"/>
      <c r="D7" s="44" t="s">
        <v>248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0">
        <f>IF($D7="IMU",$E7,0)</f>
        <v>0</v>
      </c>
      <c r="T7" s="51">
        <f>IF($D7="IMU",$F7,0)</f>
        <v>0</v>
      </c>
      <c r="U7" s="51">
        <f>IF($D7="IMU",$G7,0)</f>
        <v>0</v>
      </c>
      <c r="V7" s="51">
        <f>IF($D7="IMU",$H7,0)</f>
        <v>0</v>
      </c>
      <c r="W7" s="51">
        <f>IF($D7="IMU",$I7,0)</f>
        <v>0</v>
      </c>
      <c r="X7" s="51">
        <f>IF($D7="IMU",$J7,0)</f>
        <v>0</v>
      </c>
      <c r="Y7" s="51">
        <f>IF($D7="TARSU-TIA-TARI",$E7,0)</f>
        <v>0</v>
      </c>
      <c r="Z7" s="51">
        <f>IF($D7="TARSU-TIA-TARI",$F7,0)</f>
        <v>0</v>
      </c>
      <c r="AA7" s="51">
        <f>IF($D7="TARSU-TIA-TARI",$G7,0)</f>
        <v>0</v>
      </c>
      <c r="AB7" s="51">
        <f>IF($D7="TARSU-TIA-TARI",$H7,0)</f>
        <v>0</v>
      </c>
      <c r="AC7" s="51">
        <f>IF($D7="TARSU-TIA-TARI",$I7,0)</f>
        <v>0</v>
      </c>
      <c r="AD7" s="51">
        <f>IF($D7="TARSU-TIA-TARI",$J7,0)</f>
        <v>0</v>
      </c>
      <c r="AE7" s="51">
        <f>IF($D7="SANZIONI VIOLAZIONE CODICE DELLA STRADA",$E7,0)</f>
        <v>0</v>
      </c>
      <c r="AF7" s="51">
        <f>IF($D7="SANZIONI VIOLAZIONE CODICE DELLA STRADA",$F7,0)</f>
        <v>0</v>
      </c>
      <c r="AG7" s="51">
        <f>IF($D7="SANZIONI VIOLAZIONE CODICE DELLA STRADA",$G7,0)</f>
        <v>0</v>
      </c>
      <c r="AH7" s="51">
        <f>IF($D7="SANZIONI VIOLAZIONE CODICE DELLA STRADA",$H7,0)</f>
        <v>0</v>
      </c>
      <c r="AI7" s="51">
        <f>IF($D7="SANZIONI VIOLAZIONE CODICE DELLA STRADA",$I7,0)</f>
        <v>0</v>
      </c>
      <c r="AJ7" s="51">
        <f>IF($D7="SANZIONI VIOLAZIONE CODICE DELLA STRADA",$J7,0)</f>
        <v>0</v>
      </c>
      <c r="AK7" s="51">
        <f>IF($D7="FITTI E CANONI",$E7,0)</f>
        <v>0</v>
      </c>
      <c r="AL7" s="51">
        <f>IF($D7="FITTI E CANONI",$F7,0)</f>
        <v>0</v>
      </c>
      <c r="AM7" s="51">
        <f>IF($D7="FITTI E CANONI",$G7,0)</f>
        <v>0</v>
      </c>
      <c r="AN7" s="51">
        <f>IF($D7="FITTI E CANONI",$H7,0)</f>
        <v>0</v>
      </c>
      <c r="AO7" s="51">
        <f>IF($D7="FITTI E CANONI",$I7,0)</f>
        <v>0</v>
      </c>
      <c r="AP7" s="51">
        <f>IF($D7="FITTI E CANONI",$J7,0)</f>
        <v>0</v>
      </c>
      <c r="AQ7" s="51">
        <f>IF($D7="PROVENTI ACQUEDOTTO",$E7,0)</f>
        <v>0</v>
      </c>
      <c r="AR7" s="51">
        <f>IF($D7="PROVENTI ACQUEDOTTO",$F7,0)</f>
        <v>0</v>
      </c>
      <c r="AS7" s="51">
        <f>IF($D7="PROVENTI ACQUEDOTTO",$G7,0)</f>
        <v>0</v>
      </c>
      <c r="AT7" s="51">
        <f>IF($D7="PROVENTI ACQUEDOTTO",$H7,0)</f>
        <v>0</v>
      </c>
      <c r="AU7" s="51">
        <f>IF($D7="PROVENTI ACQUEDOTTO",$I7,0)</f>
        <v>0</v>
      </c>
      <c r="AV7" s="51">
        <f>IF($D7="PROVENTI ACQUEDOTTO",$J7,0)</f>
        <v>0</v>
      </c>
      <c r="AW7" s="51">
        <f>IF($D7="PROVENTI PERMESSI DI COSTRUIRE",$E7,0)</f>
        <v>0</v>
      </c>
      <c r="AX7" s="51">
        <f>IF($D7="PROVENTI PERMESSI DI COSTRUIRE",$F7,0)</f>
        <v>0</v>
      </c>
      <c r="AY7" s="51">
        <f>IF($D7="PROVENTI PERMESSI DI COSTRUIRE",$G7,0)</f>
        <v>0</v>
      </c>
      <c r="AZ7" s="51">
        <f>IF($D7="PROVENTI PERMESSI DI COSTRUIRE",$H7,0)</f>
        <v>0</v>
      </c>
      <c r="BA7" s="51">
        <f>IF($D7="PROVENTI PERMESSI DI COSTRUIRE",$I7,0)</f>
        <v>0</v>
      </c>
      <c r="BB7" s="51">
        <f>IF($D7="PROVENTI PERMESSI DI COSTRUIRE",$J7,0)</f>
        <v>0</v>
      </c>
      <c r="BC7" s="51">
        <f>IF($D7="PROVENTI CANONI DEPURAZIONE",$E7,0)</f>
        <v>0</v>
      </c>
      <c r="BD7" s="51">
        <f>IF($D7="PROVENTI CANONI DEPURAZIONE",$F7,0)</f>
        <v>0</v>
      </c>
      <c r="BE7" s="51">
        <f>IF($D7="PROVENTI CANONI DEPURAZIONE",$G7,0)</f>
        <v>0</v>
      </c>
      <c r="BF7" s="51">
        <f>IF($D7="PROVENTI CANONI DEPURAZIONE",$H7,0)</f>
        <v>0</v>
      </c>
      <c r="BG7" s="51">
        <f>IF($D7="PROVENTI CANONI DEPURAZIONE",$I7,0)</f>
        <v>0</v>
      </c>
      <c r="BH7" s="51">
        <f>IF($D7="PROVENTI CANONI DEPURAZIONE",$J7,0)</f>
        <v>0</v>
      </c>
      <c r="BI7" s="51">
        <f>IF($D7="IMU",$L7,0)</f>
        <v>0</v>
      </c>
      <c r="BJ7" s="51">
        <f>IF($D7="IMU",$M7,0)</f>
        <v>0</v>
      </c>
      <c r="BK7" s="51">
        <f>IF($D7="IMU",$N7,0)</f>
        <v>0</v>
      </c>
      <c r="BL7" s="51">
        <f>IF($D7="IMU",$O7,0)</f>
        <v>0</v>
      </c>
      <c r="BM7" s="51">
        <f>IF($D7="IMU",$P7,0)</f>
        <v>0</v>
      </c>
      <c r="BN7" s="51">
        <f>IF($D7="IMU",$Q7,0)</f>
        <v>0</v>
      </c>
      <c r="BO7" s="51">
        <f>IF($D7="TARSU-TIA-TARI",$L7,0)</f>
        <v>0</v>
      </c>
      <c r="BP7" s="51">
        <f>IF($D7="TARSU-TIA-TARI",$M7,0)</f>
        <v>0</v>
      </c>
      <c r="BQ7" s="51">
        <f>IF($D7="TARSU-TIA-TARI",$N7,0)</f>
        <v>0</v>
      </c>
      <c r="BR7" s="51">
        <f>IF($D7="TARSU-TIA-TARI",$O7,0)</f>
        <v>0</v>
      </c>
      <c r="BS7" s="51">
        <f>IF($D7="TARSU-TIA-TARI",$P7,0)</f>
        <v>0</v>
      </c>
      <c r="BT7" s="51">
        <f>IF($D7="TARSU-TIA-TARI",$Q7,0)</f>
        <v>0</v>
      </c>
      <c r="BU7" s="51">
        <f>IF($D7="SANZIONI VIOLAZIONE CODICE DELLA STRADA",$L7,0)</f>
        <v>0</v>
      </c>
      <c r="BV7" s="51">
        <f>IF($D7="SANZIONI VIOLAZIONE CODICE DELLA STRADA",$M7,0)</f>
        <v>0</v>
      </c>
      <c r="BW7" s="51">
        <f>IF($D7="SANZIONI VIOLAZIONE CODICE DELLA STRADA",$N7,0)</f>
        <v>0</v>
      </c>
      <c r="BX7" s="51">
        <f>IF($D7="SANZIONI VIOLAZIONE CODICE DELLA STRADA",$O7,0)</f>
        <v>0</v>
      </c>
      <c r="BY7" s="51">
        <f>IF($D7="SANZIONI VIOLAZIONE CODICE DELLA STRADA",$P7,0)</f>
        <v>0</v>
      </c>
      <c r="BZ7" s="51">
        <f>IF($D7="SANZIONI VIOLAZIONE CODICE DELLA STRADA",$Q7,0)</f>
        <v>0</v>
      </c>
      <c r="CA7" s="51">
        <f>IF($D7="FITTI E CANONI",$L7,0)</f>
        <v>0</v>
      </c>
      <c r="CB7" s="51">
        <f>IF($D7="FITTI E CANONI",$M7,0)</f>
        <v>0</v>
      </c>
      <c r="CC7" s="51">
        <f>IF($D7="FITTI E CANONI",$N7,0)</f>
        <v>0</v>
      </c>
      <c r="CD7" s="51">
        <f>IF($D7="FITTI E CANONI",$O7,0)</f>
        <v>0</v>
      </c>
      <c r="CE7" s="51">
        <f>IF($D7="FITTI E CANONI",$P7,0)</f>
        <v>0</v>
      </c>
      <c r="CF7" s="51">
        <f>IF($D7="FITTI E CANONI",$Q7,0)</f>
        <v>0</v>
      </c>
      <c r="CG7" s="51">
        <f>IF($D7="PROVENTI ACQUEDOTTO",$L7,0)</f>
        <v>0</v>
      </c>
      <c r="CH7" s="51">
        <f>IF($D7="PROVENTI ACQUEDOTTO",$M7,0)</f>
        <v>0</v>
      </c>
      <c r="CI7" s="51">
        <f>IF($D7="PROVENTI ACQUEDOTTO",$N7,0)</f>
        <v>0</v>
      </c>
      <c r="CJ7" s="51">
        <f>IF($D7="PROVENTI ACQUEDOTTO",$O7,0)</f>
        <v>0</v>
      </c>
      <c r="CK7" s="51">
        <f>IF($D7="PROVENTI ACQUEDOTTO",$P7,0)</f>
        <v>0</v>
      </c>
      <c r="CL7" s="51">
        <f>IF($D7="PROVENTI ACQUEDOTTO",$Q7,0)</f>
        <v>0</v>
      </c>
      <c r="CM7" s="51">
        <f>IF($D7="PROVENTI PERMESSI DI COSTRUIRE",$L7,0)</f>
        <v>0</v>
      </c>
      <c r="CN7" s="51">
        <f>IF($D7="PROVENTI PERMESSI DI COSTRUIRE",$M7,0)</f>
        <v>0</v>
      </c>
      <c r="CO7" s="51">
        <f>IF($D7="PROVENTI PERMESSI DI COSTRUIRE",$N7,0)</f>
        <v>0</v>
      </c>
      <c r="CP7" s="51">
        <f>IF($D7="PROVENTI PERMESSI DI COSTRUIRE",$O7,0)</f>
        <v>0</v>
      </c>
      <c r="CQ7" s="51">
        <f>IF($D7="PROVENTI PERMESSI DI COSTRUIRE",$P7,0)</f>
        <v>0</v>
      </c>
      <c r="CR7" s="51">
        <f>IF($D7="PROVENTI PERMESSI DI COSTRUIRE",$Q7,0)</f>
        <v>0</v>
      </c>
      <c r="CS7" s="51">
        <f>IF($D7="PROVENTI CANONI DEPURAZIONE",$L7,0)</f>
        <v>0</v>
      </c>
      <c r="CT7" s="51">
        <f>IF($D7="PROVENTI CANONI DEPURAZIONE",$M7,0)</f>
        <v>0</v>
      </c>
      <c r="CU7" s="51">
        <f>IF($D7="PROVENTI CANONI DEPURAZIONE",$N7,0)</f>
        <v>0</v>
      </c>
      <c r="CV7" s="51">
        <f>IF($D7="PROVENTI CANONI DEPURAZIONE",$O7,0)</f>
        <v>0</v>
      </c>
      <c r="CW7" s="51">
        <f>IF($D7="PROVENTI CANONI DEPURAZIONE",$P7,0)</f>
        <v>0</v>
      </c>
      <c r="CX7" s="51">
        <f>IF($D7="PROVENTI CANONI DEPURAZIONE",$Q7,0)</f>
        <v>0</v>
      </c>
      <c r="CY7" s="51">
        <f>IF($D7="IMU",$R7,0)</f>
        <v>0</v>
      </c>
      <c r="CZ7" s="51">
        <f>IF($D7="TARSU-TIA-TARI",$R7,0)</f>
        <v>0</v>
      </c>
      <c r="DA7" s="51">
        <f>IF($D7="SANZIONI VIOLAZIONE CODICE DELLA STRADA",$R7,0)</f>
        <v>0</v>
      </c>
      <c r="DB7" s="51">
        <f>IF($D7="FITTI E CANONI",$R7,0)</f>
        <v>0</v>
      </c>
      <c r="DC7" s="51">
        <f>IF($D7="PROVENTI ACQUEDOTTO",$R7,0)</f>
        <v>0</v>
      </c>
      <c r="DD7" s="51">
        <f>IF($D7="PROVENTI PERMESSI DI COSTRUIRE",$R7,0)</f>
        <v>0</v>
      </c>
      <c r="DE7" s="51">
        <f>IF($D7="PROVENTI CANONI DEPURAZIONE",$R7,0)</f>
        <v>0</v>
      </c>
      <c r="DF7" s="58">
        <v>0</v>
      </c>
      <c r="DG7" s="51">
        <f>IF($D7="IMU",$DF7,0)</f>
        <v>0</v>
      </c>
      <c r="DH7" s="51">
        <f>IF($D7="TARSU-TIA-TARI",$DF7,0)</f>
        <v>0</v>
      </c>
      <c r="DI7" s="51">
        <f>IF($D7="SANZIONI VIOLAZIONE CODICE DELLA STRADA",$DF7,0)</f>
        <v>0</v>
      </c>
      <c r="DJ7" s="51">
        <f>IF($D7="FITTI E CANONI",$DF7,0)</f>
        <v>0</v>
      </c>
      <c r="DK7" s="51">
        <f>IF($D7="PROVENTI ACQUEDOTTO",$DF7,0)</f>
        <v>0</v>
      </c>
      <c r="DL7" s="51">
        <f>IF($D7="PROVENTI PERMESSI DI COSTRUIRE",$DF7,0)</f>
        <v>0</v>
      </c>
      <c r="DM7" s="51">
        <f>IF($D7="PROVENTI CANONI DEPURAZIONE",$DF7,0)</f>
        <v>0</v>
      </c>
    </row>
    <row r="8" spans="4:117" ht="15" customHeight="1">
      <c r="D8" s="52" t="s">
        <v>16</v>
      </c>
      <c r="E8" s="59">
        <f aca="true" t="shared" si="0" ref="E8:P8">SUM(E6:E7)</f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9">
        <f>SUM(Q6:Q7)</f>
        <v>0</v>
      </c>
      <c r="R8" s="59">
        <f>SUM(R6:R7)</f>
        <v>0</v>
      </c>
      <c r="S8" s="60">
        <f>SUM(S6:S7)</f>
        <v>0</v>
      </c>
      <c r="T8" s="60">
        <f aca="true" t="shared" si="1" ref="T8:CE8">SUM(T6:T7)</f>
        <v>0</v>
      </c>
      <c r="U8" s="60">
        <f t="shared" si="1"/>
        <v>0</v>
      </c>
      <c r="V8" s="60">
        <f t="shared" si="1"/>
        <v>0</v>
      </c>
      <c r="W8" s="60">
        <f t="shared" si="1"/>
        <v>0</v>
      </c>
      <c r="X8" s="60">
        <f t="shared" si="1"/>
        <v>0</v>
      </c>
      <c r="Y8" s="60">
        <f t="shared" si="1"/>
        <v>0</v>
      </c>
      <c r="Z8" s="60">
        <f t="shared" si="1"/>
        <v>0</v>
      </c>
      <c r="AA8" s="60">
        <f t="shared" si="1"/>
        <v>0</v>
      </c>
      <c r="AB8" s="60">
        <f t="shared" si="1"/>
        <v>0</v>
      </c>
      <c r="AC8" s="60">
        <f t="shared" si="1"/>
        <v>0</v>
      </c>
      <c r="AD8" s="60">
        <f t="shared" si="1"/>
        <v>0</v>
      </c>
      <c r="AE8" s="60">
        <f t="shared" si="1"/>
        <v>0</v>
      </c>
      <c r="AF8" s="60">
        <f t="shared" si="1"/>
        <v>0</v>
      </c>
      <c r="AG8" s="60">
        <f t="shared" si="1"/>
        <v>0</v>
      </c>
      <c r="AH8" s="60">
        <f t="shared" si="1"/>
        <v>0</v>
      </c>
      <c r="AI8" s="60">
        <f t="shared" si="1"/>
        <v>0</v>
      </c>
      <c r="AJ8" s="60">
        <f t="shared" si="1"/>
        <v>0</v>
      </c>
      <c r="AK8" s="60">
        <f t="shared" si="1"/>
        <v>0</v>
      </c>
      <c r="AL8" s="60">
        <f t="shared" si="1"/>
        <v>0</v>
      </c>
      <c r="AM8" s="60">
        <f t="shared" si="1"/>
        <v>0</v>
      </c>
      <c r="AN8" s="60">
        <f t="shared" si="1"/>
        <v>0</v>
      </c>
      <c r="AO8" s="60">
        <f t="shared" si="1"/>
        <v>0</v>
      </c>
      <c r="AP8" s="60">
        <f t="shared" si="1"/>
        <v>0</v>
      </c>
      <c r="AQ8" s="60">
        <f t="shared" si="1"/>
        <v>0</v>
      </c>
      <c r="AR8" s="60">
        <f t="shared" si="1"/>
        <v>0</v>
      </c>
      <c r="AS8" s="60">
        <f t="shared" si="1"/>
        <v>0</v>
      </c>
      <c r="AT8" s="60">
        <f t="shared" si="1"/>
        <v>0</v>
      </c>
      <c r="AU8" s="60">
        <f t="shared" si="1"/>
        <v>0</v>
      </c>
      <c r="AV8" s="60">
        <f t="shared" si="1"/>
        <v>0</v>
      </c>
      <c r="AW8" s="60">
        <f t="shared" si="1"/>
        <v>0</v>
      </c>
      <c r="AX8" s="60">
        <f t="shared" si="1"/>
        <v>0</v>
      </c>
      <c r="AY8" s="60">
        <f t="shared" si="1"/>
        <v>0</v>
      </c>
      <c r="AZ8" s="60">
        <f t="shared" si="1"/>
        <v>0</v>
      </c>
      <c r="BA8" s="60">
        <f t="shared" si="1"/>
        <v>0</v>
      </c>
      <c r="BB8" s="60">
        <f t="shared" si="1"/>
        <v>0</v>
      </c>
      <c r="BC8" s="60">
        <f t="shared" si="1"/>
        <v>0</v>
      </c>
      <c r="BD8" s="60">
        <f t="shared" si="1"/>
        <v>0</v>
      </c>
      <c r="BE8" s="60">
        <f t="shared" si="1"/>
        <v>0</v>
      </c>
      <c r="BF8" s="60">
        <f t="shared" si="1"/>
        <v>0</v>
      </c>
      <c r="BG8" s="60">
        <f t="shared" si="1"/>
        <v>0</v>
      </c>
      <c r="BH8" s="60">
        <f t="shared" si="1"/>
        <v>0</v>
      </c>
      <c r="BI8" s="60">
        <f t="shared" si="1"/>
        <v>0</v>
      </c>
      <c r="BJ8" s="60">
        <f t="shared" si="1"/>
        <v>0</v>
      </c>
      <c r="BK8" s="60">
        <f t="shared" si="1"/>
        <v>0</v>
      </c>
      <c r="BL8" s="60">
        <f t="shared" si="1"/>
        <v>0</v>
      </c>
      <c r="BM8" s="60">
        <f t="shared" si="1"/>
        <v>0</v>
      </c>
      <c r="BN8" s="60">
        <f t="shared" si="1"/>
        <v>0</v>
      </c>
      <c r="BO8" s="60">
        <f t="shared" si="1"/>
        <v>0</v>
      </c>
      <c r="BP8" s="60">
        <f t="shared" si="1"/>
        <v>0</v>
      </c>
      <c r="BQ8" s="60">
        <f t="shared" si="1"/>
        <v>0</v>
      </c>
      <c r="BR8" s="60">
        <f t="shared" si="1"/>
        <v>0</v>
      </c>
      <c r="BS8" s="60">
        <f t="shared" si="1"/>
        <v>0</v>
      </c>
      <c r="BT8" s="60">
        <f t="shared" si="1"/>
        <v>0</v>
      </c>
      <c r="BU8" s="60">
        <f t="shared" si="1"/>
        <v>0</v>
      </c>
      <c r="BV8" s="60">
        <f t="shared" si="1"/>
        <v>0</v>
      </c>
      <c r="BW8" s="60">
        <f t="shared" si="1"/>
        <v>0</v>
      </c>
      <c r="BX8" s="60">
        <f t="shared" si="1"/>
        <v>0</v>
      </c>
      <c r="BY8" s="60">
        <f t="shared" si="1"/>
        <v>0</v>
      </c>
      <c r="BZ8" s="60">
        <f t="shared" si="1"/>
        <v>0</v>
      </c>
      <c r="CA8" s="60">
        <f t="shared" si="1"/>
        <v>0</v>
      </c>
      <c r="CB8" s="60">
        <f t="shared" si="1"/>
        <v>0</v>
      </c>
      <c r="CC8" s="60">
        <f t="shared" si="1"/>
        <v>0</v>
      </c>
      <c r="CD8" s="60">
        <f t="shared" si="1"/>
        <v>0</v>
      </c>
      <c r="CE8" s="60">
        <f t="shared" si="1"/>
        <v>0</v>
      </c>
      <c r="CF8" s="60">
        <f aca="true" t="shared" si="2" ref="CF8:DD8">SUM(CF6:CF7)</f>
        <v>0</v>
      </c>
      <c r="CG8" s="60">
        <f t="shared" si="2"/>
        <v>0</v>
      </c>
      <c r="CH8" s="60">
        <f t="shared" si="2"/>
        <v>0</v>
      </c>
      <c r="CI8" s="60">
        <f t="shared" si="2"/>
        <v>0</v>
      </c>
      <c r="CJ8" s="60">
        <f t="shared" si="2"/>
        <v>0</v>
      </c>
      <c r="CK8" s="60">
        <f t="shared" si="2"/>
        <v>0</v>
      </c>
      <c r="CL8" s="60">
        <f t="shared" si="2"/>
        <v>0</v>
      </c>
      <c r="CM8" s="60">
        <f t="shared" si="2"/>
        <v>0</v>
      </c>
      <c r="CN8" s="60">
        <f t="shared" si="2"/>
        <v>0</v>
      </c>
      <c r="CO8" s="60">
        <f t="shared" si="2"/>
        <v>0</v>
      </c>
      <c r="CP8" s="60">
        <f t="shared" si="2"/>
        <v>0</v>
      </c>
      <c r="CQ8" s="60">
        <f t="shared" si="2"/>
        <v>0</v>
      </c>
      <c r="CR8" s="60">
        <f t="shared" si="2"/>
        <v>0</v>
      </c>
      <c r="CS8" s="60">
        <f t="shared" si="2"/>
        <v>0</v>
      </c>
      <c r="CT8" s="60">
        <f t="shared" si="2"/>
        <v>0</v>
      </c>
      <c r="CU8" s="60">
        <f t="shared" si="2"/>
        <v>0</v>
      </c>
      <c r="CV8" s="60">
        <f t="shared" si="2"/>
        <v>0</v>
      </c>
      <c r="CW8" s="60">
        <f t="shared" si="2"/>
        <v>0</v>
      </c>
      <c r="CX8" s="60">
        <f t="shared" si="2"/>
        <v>0</v>
      </c>
      <c r="CY8" s="60">
        <f t="shared" si="2"/>
        <v>0</v>
      </c>
      <c r="CZ8" s="60">
        <f t="shared" si="2"/>
        <v>0</v>
      </c>
      <c r="DA8" s="60">
        <f t="shared" si="2"/>
        <v>0</v>
      </c>
      <c r="DB8" s="60">
        <f t="shared" si="2"/>
        <v>0</v>
      </c>
      <c r="DC8" s="60">
        <f t="shared" si="2"/>
        <v>0</v>
      </c>
      <c r="DD8" s="60">
        <f t="shared" si="2"/>
        <v>0</v>
      </c>
      <c r="DE8" s="60">
        <f>SUM(DE6:DE7)</f>
        <v>0</v>
      </c>
      <c r="DF8" s="59">
        <f>SUM(DF6:DF7)</f>
        <v>0</v>
      </c>
      <c r="DG8" s="42">
        <f aca="true" t="shared" si="3" ref="DG8:DL8">SUM(DG6:DG7)</f>
        <v>0</v>
      </c>
      <c r="DH8" s="42">
        <f t="shared" si="3"/>
        <v>0</v>
      </c>
      <c r="DI8" s="42">
        <f t="shared" si="3"/>
        <v>0</v>
      </c>
      <c r="DJ8" s="42">
        <f t="shared" si="3"/>
        <v>0</v>
      </c>
      <c r="DK8" s="42">
        <f t="shared" si="3"/>
        <v>0</v>
      </c>
      <c r="DL8" s="42">
        <f t="shared" si="3"/>
        <v>0</v>
      </c>
      <c r="DM8" s="42">
        <f>SUM(DM6:DM7)</f>
        <v>0</v>
      </c>
    </row>
  </sheetData>
  <sheetProtection password="D3C7" sheet="1" formatCells="0" formatColumns="0" formatRows="0"/>
  <mergeCells count="21">
    <mergeCell ref="BU1:BZ1"/>
    <mergeCell ref="CM1:CR1"/>
    <mergeCell ref="A2:DF2"/>
    <mergeCell ref="AK1:AP1"/>
    <mergeCell ref="CY1:DD1"/>
    <mergeCell ref="DE1:DF1"/>
    <mergeCell ref="AQ1:AV1"/>
    <mergeCell ref="CS1:CX1"/>
    <mergeCell ref="BC1:BH1"/>
    <mergeCell ref="BI1:BN1"/>
    <mergeCell ref="BO1:BT1"/>
    <mergeCell ref="AW1:BB1"/>
    <mergeCell ref="CA1:CF1"/>
    <mergeCell ref="A1:L1"/>
    <mergeCell ref="CG1:CL1"/>
    <mergeCell ref="A3:DF3"/>
    <mergeCell ref="A4:DF4"/>
    <mergeCell ref="M1:R1"/>
    <mergeCell ref="S1:X1"/>
    <mergeCell ref="Y1:AD1"/>
    <mergeCell ref="AE1:AJ1"/>
  </mergeCells>
  <dataValidations count="1">
    <dataValidation type="list" allowBlank="1" showInputMessage="1" showErrorMessage="1" sqref="D6:D7">
      <formula1>"&lt;selezionare&gt;,IMU,TARSU-TIA-TARI,SANZIONI VIOLAZIONE CODICE DELLA STRADA, FITTI E CANONI,PROVENTI ACQUEDOTTO,PROVENTI PERMESSI DI COSTRUIRE,PROVENTI CANONI DEPURAZIONE"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3.00390625" style="5" customWidth="1"/>
    <col min="2" max="2" width="12.421875" style="5" customWidth="1"/>
    <col min="3" max="10" width="13.7109375" style="5" customWidth="1"/>
    <col min="11" max="16384" width="9.140625" style="5" customWidth="1"/>
  </cols>
  <sheetData>
    <row r="1" spans="1:10" ht="18.75" customHeight="1">
      <c r="A1" s="164" t="s">
        <v>134</v>
      </c>
      <c r="B1" s="165"/>
      <c r="C1" s="165"/>
      <c r="D1" s="165"/>
      <c r="E1" s="165"/>
      <c r="F1" s="165"/>
      <c r="G1" s="165"/>
      <c r="H1" s="180"/>
      <c r="I1" s="180"/>
      <c r="J1" s="180"/>
    </row>
    <row r="2" spans="1:10" ht="19.5" customHeight="1">
      <c r="A2" s="135" t="s">
        <v>227</v>
      </c>
      <c r="B2" s="136"/>
      <c r="C2" s="136"/>
      <c r="D2" s="167"/>
      <c r="E2" s="167"/>
      <c r="F2" s="167"/>
      <c r="G2" s="167"/>
      <c r="H2" s="167"/>
      <c r="I2" s="167"/>
      <c r="J2" s="167"/>
    </row>
    <row r="3" spans="1:10" ht="15" customHeight="1">
      <c r="A3" s="168" t="s">
        <v>253</v>
      </c>
      <c r="B3" s="181"/>
      <c r="C3" s="181"/>
      <c r="D3" s="181"/>
      <c r="E3" s="182"/>
      <c r="F3" s="182"/>
      <c r="G3" s="182"/>
      <c r="H3" s="182"/>
      <c r="I3" s="182"/>
      <c r="J3" s="183"/>
    </row>
    <row r="4" spans="1:11" ht="47.25" customHeight="1">
      <c r="A4" s="184" t="s">
        <v>135</v>
      </c>
      <c r="B4" s="185"/>
      <c r="C4" s="115" t="s">
        <v>254</v>
      </c>
      <c r="D4" s="115">
        <v>2013</v>
      </c>
      <c r="E4" s="115">
        <v>2014</v>
      </c>
      <c r="F4" s="115">
        <v>2015</v>
      </c>
      <c r="G4" s="115">
        <v>2016</v>
      </c>
      <c r="H4" s="115">
        <v>2017</v>
      </c>
      <c r="I4" s="115" t="s">
        <v>255</v>
      </c>
      <c r="J4" s="115" t="s">
        <v>256</v>
      </c>
      <c r="K4" s="6" t="s">
        <v>292</v>
      </c>
    </row>
    <row r="5" spans="1:11" ht="32.25" customHeight="1">
      <c r="A5" s="177" t="s">
        <v>136</v>
      </c>
      <c r="B5" s="63" t="s">
        <v>137</v>
      </c>
      <c r="C5" s="66">
        <f>AndamentoRiscossioni!BI8</f>
        <v>0</v>
      </c>
      <c r="D5" s="66">
        <f>AndamentoRiscossioni!BJ8</f>
        <v>0</v>
      </c>
      <c r="E5" s="66">
        <f>AndamentoRiscossioni!BK8</f>
        <v>0</v>
      </c>
      <c r="F5" s="66">
        <f>AndamentoRiscossioni!BL8</f>
        <v>0</v>
      </c>
      <c r="G5" s="66">
        <f>AndamentoRiscossioni!BM8</f>
        <v>0</v>
      </c>
      <c r="H5" s="66">
        <f>AndamentoRiscossioni!BN8</f>
        <v>0</v>
      </c>
      <c r="I5" s="69">
        <f>AndamentoRiscossioni!CY8</f>
        <v>0</v>
      </c>
      <c r="J5" s="69">
        <f>AndamentoRiscossioni!DG8</f>
        <v>0</v>
      </c>
      <c r="K5" s="47" t="s">
        <v>273</v>
      </c>
    </row>
    <row r="6" spans="1:11" ht="32.25" customHeight="1">
      <c r="A6" s="178"/>
      <c r="B6" s="63" t="s">
        <v>138</v>
      </c>
      <c r="C6" s="64"/>
      <c r="D6" s="66">
        <f>AndamentoRiscossioni!T8</f>
        <v>0</v>
      </c>
      <c r="E6" s="66">
        <f>AndamentoRiscossioni!U8</f>
        <v>0</v>
      </c>
      <c r="F6" s="66">
        <f>AndamentoRiscossioni!V8</f>
        <v>0</v>
      </c>
      <c r="G6" s="66">
        <f>AndamentoRiscossioni!W8</f>
        <v>0</v>
      </c>
      <c r="H6" s="66">
        <f>AndamentoRiscossioni!X8</f>
        <v>0</v>
      </c>
      <c r="I6" s="62"/>
      <c r="J6" s="62"/>
      <c r="K6" s="47" t="s">
        <v>273</v>
      </c>
    </row>
    <row r="7" spans="1:12" ht="32.25" customHeight="1">
      <c r="A7" s="179"/>
      <c r="B7" s="63" t="s">
        <v>139</v>
      </c>
      <c r="C7" s="64"/>
      <c r="D7" s="64">
        <f>IF(D5&lt;&gt;0,D6/D5*100,0)</f>
        <v>0</v>
      </c>
      <c r="E7" s="64">
        <f>IF(E5&lt;&gt;0,E6/E5*100,0)</f>
        <v>0</v>
      </c>
      <c r="F7" s="64">
        <f>IF(F5&lt;&gt;0,F6/F5*100,0)</f>
        <v>0</v>
      </c>
      <c r="G7" s="64">
        <f>IF(G5&lt;&gt;0,G6/G5*100,0)</f>
        <v>0</v>
      </c>
      <c r="H7" s="64">
        <f>IF(H5&lt;&gt;0,H6/H5*100,0)</f>
        <v>0</v>
      </c>
      <c r="I7" s="61"/>
      <c r="J7" s="62"/>
      <c r="K7" s="47" t="s">
        <v>274</v>
      </c>
      <c r="L7" s="53"/>
    </row>
    <row r="8" spans="1:12" ht="32.25" customHeight="1">
      <c r="A8" s="177" t="s">
        <v>140</v>
      </c>
      <c r="B8" s="63" t="s">
        <v>137</v>
      </c>
      <c r="C8" s="66">
        <f>AndamentoRiscossioni!BO8</f>
        <v>0</v>
      </c>
      <c r="D8" s="66">
        <f>AndamentoRiscossioni!BP8</f>
        <v>0</v>
      </c>
      <c r="E8" s="66">
        <f>AndamentoRiscossioni!BQ8</f>
        <v>0</v>
      </c>
      <c r="F8" s="66">
        <f>AndamentoRiscossioni!BR8</f>
        <v>0</v>
      </c>
      <c r="G8" s="66">
        <f>AndamentoRiscossioni!BS8</f>
        <v>0</v>
      </c>
      <c r="H8" s="66">
        <f>AndamentoRiscossioni!BT8</f>
        <v>0</v>
      </c>
      <c r="I8" s="69">
        <f>AndamentoRiscossioni!CZ8</f>
        <v>0</v>
      </c>
      <c r="J8" s="69">
        <f>AndamentoRiscossioni!DH8</f>
        <v>0</v>
      </c>
      <c r="K8" s="47" t="s">
        <v>273</v>
      </c>
      <c r="L8" s="53"/>
    </row>
    <row r="9" spans="1:12" ht="32.25" customHeight="1">
      <c r="A9" s="178"/>
      <c r="B9" s="63" t="s">
        <v>138</v>
      </c>
      <c r="C9" s="64"/>
      <c r="D9" s="66">
        <f>AndamentoRiscossioni!Z8</f>
        <v>0</v>
      </c>
      <c r="E9" s="66">
        <f>AndamentoRiscossioni!AA8</f>
        <v>0</v>
      </c>
      <c r="F9" s="66">
        <f>AndamentoRiscossioni!AB8</f>
        <v>0</v>
      </c>
      <c r="G9" s="66">
        <f>AndamentoRiscossioni!AC8</f>
        <v>0</v>
      </c>
      <c r="H9" s="66">
        <f>AndamentoRiscossioni!AD8</f>
        <v>0</v>
      </c>
      <c r="I9" s="62"/>
      <c r="J9" s="62"/>
      <c r="K9" s="47" t="s">
        <v>273</v>
      </c>
      <c r="L9" s="48"/>
    </row>
    <row r="10" spans="1:12" ht="32.25" customHeight="1">
      <c r="A10" s="179"/>
      <c r="B10" s="63" t="s">
        <v>139</v>
      </c>
      <c r="C10" s="64"/>
      <c r="D10" s="64">
        <f>IF(D8&lt;&gt;0,D9/D8*100,0)</f>
        <v>0</v>
      </c>
      <c r="E10" s="64">
        <f>IF(E8&lt;&gt;0,E9/E8*100,0)</f>
        <v>0</v>
      </c>
      <c r="F10" s="64">
        <f>IF(F8&lt;&gt;0,F9/F8*100,0)</f>
        <v>0</v>
      </c>
      <c r="G10" s="64">
        <f>IF(G8&lt;&gt;0,G9/G8*100,0)</f>
        <v>0</v>
      </c>
      <c r="H10" s="64">
        <f>IF(H8&lt;&gt;0,H9/H8*100,0)</f>
        <v>0</v>
      </c>
      <c r="I10" s="61"/>
      <c r="J10" s="61"/>
      <c r="K10" s="47" t="s">
        <v>274</v>
      </c>
      <c r="L10" s="48"/>
    </row>
    <row r="11" spans="1:12" ht="32.25" customHeight="1">
      <c r="A11" s="177" t="s">
        <v>141</v>
      </c>
      <c r="B11" s="63" t="s">
        <v>137</v>
      </c>
      <c r="C11" s="66">
        <f>AndamentoRiscossioni!BU8</f>
        <v>0</v>
      </c>
      <c r="D11" s="66">
        <f>AndamentoRiscossioni!BV8</f>
        <v>0</v>
      </c>
      <c r="E11" s="66">
        <f>AndamentoRiscossioni!BW8</f>
        <v>0</v>
      </c>
      <c r="F11" s="66">
        <f>AndamentoRiscossioni!BX8</f>
        <v>0</v>
      </c>
      <c r="G11" s="66">
        <f>AndamentoRiscossioni!BY8</f>
        <v>0</v>
      </c>
      <c r="H11" s="66">
        <f>AndamentoRiscossioni!BZ8</f>
        <v>0</v>
      </c>
      <c r="I11" s="69">
        <f>AndamentoRiscossioni!DA8</f>
        <v>0</v>
      </c>
      <c r="J11" s="69">
        <f>AndamentoRiscossioni!DI8</f>
        <v>0</v>
      </c>
      <c r="K11" s="47" t="s">
        <v>273</v>
      </c>
      <c r="L11" s="48"/>
    </row>
    <row r="12" spans="1:11" ht="32.25" customHeight="1">
      <c r="A12" s="178"/>
      <c r="B12" s="63" t="s">
        <v>138</v>
      </c>
      <c r="C12" s="64"/>
      <c r="D12" s="66">
        <f>AndamentoRiscossioni!AF8</f>
        <v>0</v>
      </c>
      <c r="E12" s="66">
        <f>AndamentoRiscossioni!AG8</f>
        <v>0</v>
      </c>
      <c r="F12" s="66">
        <f>AndamentoRiscossioni!AH8</f>
        <v>0</v>
      </c>
      <c r="G12" s="66">
        <f>AndamentoRiscossioni!AI8</f>
        <v>0</v>
      </c>
      <c r="H12" s="66">
        <f>AndamentoRiscossioni!AJ8</f>
        <v>0</v>
      </c>
      <c r="I12" s="62"/>
      <c r="J12" s="62"/>
      <c r="K12" s="47" t="s">
        <v>273</v>
      </c>
    </row>
    <row r="13" spans="1:11" ht="32.25" customHeight="1">
      <c r="A13" s="179"/>
      <c r="B13" s="63" t="s">
        <v>139</v>
      </c>
      <c r="C13" s="64"/>
      <c r="D13" s="64">
        <f>IF(D11&lt;&gt;0,D12/D11*100,0)</f>
        <v>0</v>
      </c>
      <c r="E13" s="64">
        <f>IF(E11&lt;&gt;0,E12/E11*100,0)</f>
        <v>0</v>
      </c>
      <c r="F13" s="64">
        <f>IF(F11&lt;&gt;0,F12/F11*100,0)</f>
        <v>0</v>
      </c>
      <c r="G13" s="64">
        <f>IF(G11&lt;&gt;0,G12/G11*100,0)</f>
        <v>0</v>
      </c>
      <c r="H13" s="64">
        <f>IF(H11&lt;&gt;0,H12/H11*100,0)</f>
        <v>0</v>
      </c>
      <c r="I13" s="61"/>
      <c r="J13" s="61"/>
      <c r="K13" s="47" t="s">
        <v>274</v>
      </c>
    </row>
    <row r="14" spans="1:11" ht="32.25" customHeight="1">
      <c r="A14" s="177" t="s">
        <v>142</v>
      </c>
      <c r="B14" s="63" t="s">
        <v>137</v>
      </c>
      <c r="C14" s="66">
        <f>AndamentoRiscossioni!CA8</f>
        <v>0</v>
      </c>
      <c r="D14" s="66">
        <f>AndamentoRiscossioni!CB8</f>
        <v>0</v>
      </c>
      <c r="E14" s="66">
        <f>AndamentoRiscossioni!CC8</f>
        <v>0</v>
      </c>
      <c r="F14" s="66">
        <f>AndamentoRiscossioni!CD8</f>
        <v>0</v>
      </c>
      <c r="G14" s="66">
        <f>AndamentoRiscossioni!CE8</f>
        <v>0</v>
      </c>
      <c r="H14" s="66">
        <f>AndamentoRiscossioni!CF8</f>
        <v>0</v>
      </c>
      <c r="I14" s="69">
        <f>AndamentoRiscossioni!DB8</f>
        <v>0</v>
      </c>
      <c r="J14" s="69">
        <f>AndamentoRiscossioni!DJ8</f>
        <v>0</v>
      </c>
      <c r="K14" s="47" t="s">
        <v>273</v>
      </c>
    </row>
    <row r="15" spans="1:11" ht="32.25" customHeight="1">
      <c r="A15" s="178"/>
      <c r="B15" s="63" t="s">
        <v>138</v>
      </c>
      <c r="C15" s="66">
        <f>AndamentoRiscossioni!AK8</f>
        <v>0</v>
      </c>
      <c r="D15" s="66">
        <f>AndamentoRiscossioni!AL8</f>
        <v>0</v>
      </c>
      <c r="E15" s="66">
        <f>AndamentoRiscossioni!AM8</f>
        <v>0</v>
      </c>
      <c r="F15" s="66">
        <f>AndamentoRiscossioni!AN8</f>
        <v>0</v>
      </c>
      <c r="G15" s="66">
        <f>AndamentoRiscossioni!AO8</f>
        <v>0</v>
      </c>
      <c r="H15" s="66">
        <f>AndamentoRiscossioni!AP8</f>
        <v>0</v>
      </c>
      <c r="I15" s="62"/>
      <c r="J15" s="62"/>
      <c r="K15" s="47" t="s">
        <v>273</v>
      </c>
    </row>
    <row r="16" spans="1:11" ht="32.25" customHeight="1">
      <c r="A16" s="179"/>
      <c r="B16" s="63" t="s">
        <v>139</v>
      </c>
      <c r="C16" s="64">
        <f aca="true" t="shared" si="0" ref="C16:H16">IF(C14&lt;&gt;0,C15/C14*100,0)</f>
        <v>0</v>
      </c>
      <c r="D16" s="64">
        <f t="shared" si="0"/>
        <v>0</v>
      </c>
      <c r="E16" s="64">
        <f t="shared" si="0"/>
        <v>0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1"/>
      <c r="J16" s="61"/>
      <c r="K16" s="47" t="s">
        <v>274</v>
      </c>
    </row>
    <row r="17" spans="1:11" ht="32.25" customHeight="1">
      <c r="A17" s="177" t="s">
        <v>143</v>
      </c>
      <c r="B17" s="63" t="s">
        <v>137</v>
      </c>
      <c r="C17" s="66">
        <f>AndamentoRiscossioni!CG8</f>
        <v>0</v>
      </c>
      <c r="D17" s="66">
        <f>AndamentoRiscossioni!CH8</f>
        <v>0</v>
      </c>
      <c r="E17" s="66">
        <f>AndamentoRiscossioni!CI8</f>
        <v>0</v>
      </c>
      <c r="F17" s="66">
        <f>AndamentoRiscossioni!CJ8</f>
        <v>0</v>
      </c>
      <c r="G17" s="66">
        <f>AndamentoRiscossioni!CK8</f>
        <v>0</v>
      </c>
      <c r="H17" s="66">
        <f>AndamentoRiscossioni!CL8</f>
        <v>0</v>
      </c>
      <c r="I17" s="69">
        <f>AndamentoRiscossioni!DC8</f>
        <v>0</v>
      </c>
      <c r="J17" s="69">
        <f>AndamentoRiscossioni!DK8</f>
        <v>0</v>
      </c>
      <c r="K17" s="47" t="s">
        <v>273</v>
      </c>
    </row>
    <row r="18" spans="1:11" ht="32.25" customHeight="1">
      <c r="A18" s="178"/>
      <c r="B18" s="63" t="s">
        <v>138</v>
      </c>
      <c r="C18" s="64"/>
      <c r="D18" s="66">
        <f>AndamentoRiscossioni!AR8</f>
        <v>0</v>
      </c>
      <c r="E18" s="66">
        <f>AndamentoRiscossioni!AS8</f>
        <v>0</v>
      </c>
      <c r="F18" s="66">
        <f>AndamentoRiscossioni!AT8</f>
        <v>0</v>
      </c>
      <c r="G18" s="66">
        <f>AndamentoRiscossioni!AU8</f>
        <v>0</v>
      </c>
      <c r="H18" s="66">
        <f>AndamentoRiscossioni!AV8</f>
        <v>0</v>
      </c>
      <c r="I18" s="62"/>
      <c r="J18" s="62"/>
      <c r="K18" s="47" t="s">
        <v>273</v>
      </c>
    </row>
    <row r="19" spans="1:11" ht="32.25" customHeight="1">
      <c r="A19" s="179"/>
      <c r="B19" s="63" t="s">
        <v>139</v>
      </c>
      <c r="C19" s="64"/>
      <c r="D19" s="64">
        <f>IF(D17&lt;&gt;0,D18/D17*100,0)</f>
        <v>0</v>
      </c>
      <c r="E19" s="64">
        <f>IF(E17&lt;&gt;0,E18/E17*100,0)</f>
        <v>0</v>
      </c>
      <c r="F19" s="64">
        <f>IF(F17&lt;&gt;0,F18/F17*100,0)</f>
        <v>0</v>
      </c>
      <c r="G19" s="64">
        <f>IF(G17&lt;&gt;0,G18/G17*100,0)</f>
        <v>0</v>
      </c>
      <c r="H19" s="64">
        <f>IF(H17&lt;&gt;0,H18/H17*100,0)</f>
        <v>0</v>
      </c>
      <c r="I19" s="61"/>
      <c r="J19" s="61"/>
      <c r="K19" s="47" t="s">
        <v>274</v>
      </c>
    </row>
    <row r="20" spans="1:11" ht="32.25" customHeight="1">
      <c r="A20" s="177" t="s">
        <v>144</v>
      </c>
      <c r="B20" s="63" t="s">
        <v>137</v>
      </c>
      <c r="C20" s="66">
        <f>AndamentoRiscossioni!CM8</f>
        <v>0</v>
      </c>
      <c r="D20" s="66">
        <f>AndamentoRiscossioni!CN8</f>
        <v>0</v>
      </c>
      <c r="E20" s="66">
        <f>AndamentoRiscossioni!CO8</f>
        <v>0</v>
      </c>
      <c r="F20" s="66">
        <f>AndamentoRiscossioni!CP8</f>
        <v>0</v>
      </c>
      <c r="G20" s="66">
        <f>AndamentoRiscossioni!CQ8</f>
        <v>0</v>
      </c>
      <c r="H20" s="66">
        <f>AndamentoRiscossioni!CR8</f>
        <v>0</v>
      </c>
      <c r="I20" s="69">
        <f>AndamentoRiscossioni!DD8</f>
        <v>0</v>
      </c>
      <c r="J20" s="69">
        <f>AndamentoRiscossioni!DL8</f>
        <v>0</v>
      </c>
      <c r="K20" s="47" t="s">
        <v>273</v>
      </c>
    </row>
    <row r="21" spans="1:11" ht="32.25" customHeight="1">
      <c r="A21" s="178"/>
      <c r="B21" s="63" t="s">
        <v>138</v>
      </c>
      <c r="C21" s="64"/>
      <c r="D21" s="66">
        <f>AndamentoRiscossioni!AX8</f>
        <v>0</v>
      </c>
      <c r="E21" s="66">
        <f>AndamentoRiscossioni!AY8</f>
        <v>0</v>
      </c>
      <c r="F21" s="66">
        <f>AndamentoRiscossioni!AZ8</f>
        <v>0</v>
      </c>
      <c r="G21" s="66">
        <f>AndamentoRiscossioni!BA8</f>
        <v>0</v>
      </c>
      <c r="H21" s="66">
        <f>AndamentoRiscossioni!BB8</f>
        <v>0</v>
      </c>
      <c r="I21" s="62"/>
      <c r="J21" s="62"/>
      <c r="K21" s="47" t="s">
        <v>273</v>
      </c>
    </row>
    <row r="22" spans="1:11" ht="32.25" customHeight="1">
      <c r="A22" s="179"/>
      <c r="B22" s="63" t="s">
        <v>139</v>
      </c>
      <c r="C22" s="64"/>
      <c r="D22" s="64">
        <f>IF(D20&lt;&gt;0,D21/D20*100,0)</f>
        <v>0</v>
      </c>
      <c r="E22" s="64">
        <f>IF(E20&lt;&gt;0,E21/E20*100,0)</f>
        <v>0</v>
      </c>
      <c r="F22" s="64">
        <f>IF(F20&lt;&gt;0,F21/F20*100,0)</f>
        <v>0</v>
      </c>
      <c r="G22" s="64">
        <f>IF(G20&lt;&gt;0,G21/G20*100,0)</f>
        <v>0</v>
      </c>
      <c r="H22" s="64">
        <f>IF(H20&lt;&gt;0,H21/H20*100,0)</f>
        <v>0</v>
      </c>
      <c r="I22" s="61"/>
      <c r="J22" s="61"/>
      <c r="K22" s="47" t="s">
        <v>274</v>
      </c>
    </row>
    <row r="23" spans="1:11" ht="32.25" customHeight="1">
      <c r="A23" s="177" t="s">
        <v>145</v>
      </c>
      <c r="B23" s="63" t="s">
        <v>137</v>
      </c>
      <c r="C23" s="66">
        <f>AndamentoRiscossioni!CS8</f>
        <v>0</v>
      </c>
      <c r="D23" s="66">
        <f>AndamentoRiscossioni!CT8</f>
        <v>0</v>
      </c>
      <c r="E23" s="66">
        <f>AndamentoRiscossioni!CU8</f>
        <v>0</v>
      </c>
      <c r="F23" s="66">
        <f>AndamentoRiscossioni!CV8</f>
        <v>0</v>
      </c>
      <c r="G23" s="66">
        <f>AndamentoRiscossioni!CW8</f>
        <v>0</v>
      </c>
      <c r="H23" s="66">
        <f>AndamentoRiscossioni!CX8</f>
        <v>0</v>
      </c>
      <c r="I23" s="69">
        <f>AndamentoRiscossioni!DE8</f>
        <v>0</v>
      </c>
      <c r="J23" s="69">
        <f>AndamentoRiscossioni!DM8</f>
        <v>0</v>
      </c>
      <c r="K23" s="47" t="s">
        <v>273</v>
      </c>
    </row>
    <row r="24" spans="1:11" ht="32.25" customHeight="1">
      <c r="A24" s="178"/>
      <c r="B24" s="63" t="s">
        <v>138</v>
      </c>
      <c r="C24" s="64"/>
      <c r="D24" s="66">
        <f>AndamentoRiscossioni!BD8</f>
        <v>0</v>
      </c>
      <c r="E24" s="66">
        <f>AndamentoRiscossioni!BE8</f>
        <v>0</v>
      </c>
      <c r="F24" s="66">
        <f>AndamentoRiscossioni!BF8</f>
        <v>0</v>
      </c>
      <c r="G24" s="66">
        <f>AndamentoRiscossioni!BG8</f>
        <v>0</v>
      </c>
      <c r="H24" s="66">
        <f>AndamentoRiscossioni!BH8</f>
        <v>0</v>
      </c>
      <c r="I24" s="62"/>
      <c r="J24" s="62"/>
      <c r="K24" s="47" t="s">
        <v>273</v>
      </c>
    </row>
    <row r="25" spans="1:11" ht="32.25" customHeight="1">
      <c r="A25" s="179"/>
      <c r="B25" s="63" t="s">
        <v>139</v>
      </c>
      <c r="C25" s="64"/>
      <c r="D25" s="64">
        <f>IF(D23&lt;&gt;0,D24/D23*100,0)</f>
        <v>0</v>
      </c>
      <c r="E25" s="64">
        <f>IF(E23&lt;&gt;0,E24/E23*100,0)</f>
        <v>0</v>
      </c>
      <c r="F25" s="64">
        <f>IF(F23&lt;&gt;0,F24/F23*100,0)</f>
        <v>0</v>
      </c>
      <c r="G25" s="64">
        <f>IF(G23&lt;&gt;0,G24/G23*100,0)</f>
        <v>0</v>
      </c>
      <c r="H25" s="64">
        <f>IF(H23&lt;&gt;0,H24/H23*100,0)</f>
        <v>0</v>
      </c>
      <c r="I25" s="61"/>
      <c r="J25" s="61"/>
      <c r="K25" s="47" t="s">
        <v>274</v>
      </c>
    </row>
    <row r="26" spans="1:2" ht="12.75">
      <c r="A26" s="53"/>
      <c r="B26" s="54"/>
    </row>
    <row r="27" spans="1:10" ht="25.5" customHeight="1">
      <c r="A27" s="175" t="s">
        <v>275</v>
      </c>
      <c r="B27" s="176"/>
      <c r="C27" s="176"/>
      <c r="D27" s="176"/>
      <c r="E27" s="176"/>
      <c r="F27" s="176"/>
      <c r="G27" s="176"/>
      <c r="H27" s="176"/>
      <c r="I27" s="176"/>
      <c r="J27" s="176"/>
    </row>
    <row r="28" spans="1:10" ht="15" customHeight="1">
      <c r="A28" s="175" t="s">
        <v>276</v>
      </c>
      <c r="B28" s="176"/>
      <c r="C28" s="176"/>
      <c r="D28" s="176"/>
      <c r="E28" s="176"/>
      <c r="F28" s="176"/>
      <c r="G28" s="176"/>
      <c r="H28" s="176"/>
      <c r="I28" s="176"/>
      <c r="J28" s="176"/>
    </row>
    <row r="29" spans="1:10" ht="15" customHeight="1">
      <c r="A29" s="175" t="s">
        <v>277</v>
      </c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2" ht="12.75">
      <c r="A30" s="53"/>
      <c r="B30" s="54"/>
    </row>
    <row r="31" spans="1:2" ht="12.75">
      <c r="A31" s="53"/>
      <c r="B31" s="54"/>
    </row>
    <row r="32" spans="1:2" ht="12.75">
      <c r="A32" s="53"/>
      <c r="B32" s="54"/>
    </row>
    <row r="33" spans="1:2" ht="12.75">
      <c r="A33" s="53"/>
      <c r="B33" s="53"/>
    </row>
    <row r="34" spans="1:2" ht="12.75">
      <c r="A34" s="53"/>
      <c r="B34" s="53"/>
    </row>
    <row r="35" spans="1:2" ht="12.75">
      <c r="A35" s="53"/>
      <c r="B35" s="53"/>
    </row>
  </sheetData>
  <sheetProtection password="D3C7" sheet="1" formatCells="0" formatColumns="0" formatRows="0"/>
  <mergeCells count="14">
    <mergeCell ref="A1:J1"/>
    <mergeCell ref="A3:J3"/>
    <mergeCell ref="A4:B4"/>
    <mergeCell ref="A5:A7"/>
    <mergeCell ref="A2:J2"/>
    <mergeCell ref="A8:A10"/>
    <mergeCell ref="A28:J28"/>
    <mergeCell ref="A29:J29"/>
    <mergeCell ref="A11:A13"/>
    <mergeCell ref="A14:A16"/>
    <mergeCell ref="A17:A19"/>
    <mergeCell ref="A27:J27"/>
    <mergeCell ref="A20:A22"/>
    <mergeCell ref="A23:A25"/>
  </mergeCells>
  <dataValidations count="1">
    <dataValidation type="decimal" allowBlank="1" showInputMessage="1" showErrorMessage="1" sqref="F17 C17 C20 C5 C8 C14:F15 C11 D5:F6 D8:F9 D11:F12 D17:E18 D20:F21 D23:F24 C23">
      <formula1>-9999999999999990</formula1>
      <formula2>99999999999999900000</formula2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Antonella Dalmasso</cp:lastModifiedBy>
  <cp:lastPrinted>2019-03-06T17:25:33Z</cp:lastPrinted>
  <dcterms:created xsi:type="dcterms:W3CDTF">1996-11-05T10:16:36Z</dcterms:created>
  <dcterms:modified xsi:type="dcterms:W3CDTF">2019-03-06T17:26:01Z</dcterms:modified>
  <cp:category/>
  <cp:version/>
  <cp:contentType/>
  <cp:contentStatus/>
</cp:coreProperties>
</file>